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265" yWindow="120" windowWidth="7035" windowHeight="8835" activeTab="0"/>
  </bookViews>
  <sheets>
    <sheet name="1.4.1.7" sheetId="1" r:id="rId1"/>
  </sheets>
  <externalReferences>
    <externalReference r:id="rId4"/>
    <externalReference r:id="rId5"/>
  </externalReferences>
  <definedNames>
    <definedName name="A_impresión_IM">'[2]143'!$A$83:$F$105</definedName>
    <definedName name="EXTRACT">'[1]TALLIDEN'!#REF!</definedName>
    <definedName name="_xlnm.Print_Area" localSheetId="0">'1.4.1.7'!$A$1:$H$139</definedName>
  </definedNames>
  <calcPr fullCalcOnLoad="1"/>
</workbook>
</file>

<file path=xl/sharedStrings.xml><?xml version="1.0" encoding="utf-8"?>
<sst xmlns="http://schemas.openxmlformats.org/spreadsheetml/2006/main" count="212" uniqueCount="104">
  <si>
    <t>01</t>
  </si>
  <si>
    <t>02</t>
  </si>
  <si>
    <t>03</t>
  </si>
  <si>
    <t>04</t>
  </si>
  <si>
    <t>05</t>
  </si>
  <si>
    <t>06</t>
  </si>
  <si>
    <t>07</t>
  </si>
  <si>
    <t>08</t>
  </si>
  <si>
    <t>09</t>
  </si>
  <si>
    <t>Titulació</t>
  </si>
  <si>
    <t>Arquitectura</t>
  </si>
  <si>
    <t>Eng. Industrial</t>
  </si>
  <si>
    <t>Eng. Industrial (2n cicle)</t>
  </si>
  <si>
    <t>Eng. en Organitzacio Industrial</t>
  </si>
  <si>
    <t>Eng. Química</t>
  </si>
  <si>
    <t>Eng. Química (2n cicle)</t>
  </si>
  <si>
    <t>Eng. de Materials</t>
  </si>
  <si>
    <t>Eng. de Camins, Canals i Ports</t>
  </si>
  <si>
    <t>Eng. de Camins, Canals i Ports (2n cicle)</t>
  </si>
  <si>
    <t xml:space="preserve">Arquitectura Tècnica                            </t>
  </si>
  <si>
    <t>Dipl. en Òptica i Optometria</t>
  </si>
  <si>
    <t>Eng. Tècn. Aeronàutica, en Aeronavegació</t>
  </si>
  <si>
    <t>10</t>
  </si>
  <si>
    <t>Total FME</t>
  </si>
  <si>
    <t>Total ETSEIAT</t>
  </si>
  <si>
    <t>Total ETSETB</t>
  </si>
  <si>
    <t>Total ETSEIB</t>
  </si>
  <si>
    <t>Total ETSECCPB</t>
  </si>
  <si>
    <t>Total FIB</t>
  </si>
  <si>
    <t>Total FNB</t>
  </si>
  <si>
    <t>Total EPSC</t>
  </si>
  <si>
    <t>Total EPSEB</t>
  </si>
  <si>
    <t>Total EUETIT</t>
  </si>
  <si>
    <t>Total EPSEM</t>
  </si>
  <si>
    <t>Total EPSEVG</t>
  </si>
  <si>
    <t>Total ETSAB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</si>
  <si>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</si>
  <si>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</si>
  <si>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</si>
  <si>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</si>
  <si>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</si>
  <si>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</si>
  <si>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</si>
  <si>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</si>
  <si>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Total ETSAV</t>
  </si>
  <si>
    <t>Estudis de 1r i 2n cicles</t>
  </si>
  <si>
    <t>Estudis de 2n cicle</t>
  </si>
  <si>
    <t>280 FNB</t>
  </si>
  <si>
    <t>300 EPSC</t>
  </si>
  <si>
    <t>310 EPSEB</t>
  </si>
  <si>
    <t>340 EPSEVG</t>
  </si>
  <si>
    <t>Total EUOOT</t>
  </si>
  <si>
    <t>320 EUETIT</t>
  </si>
  <si>
    <t>330 EPSEM</t>
  </si>
  <si>
    <t>370 EUOOT</t>
  </si>
  <si>
    <t>centre</t>
  </si>
  <si>
    <t>-</t>
  </si>
  <si>
    <t>Llic. de Matemàtiques</t>
  </si>
  <si>
    <t>Eng. de Telecomunicació</t>
  </si>
  <si>
    <t>Eng. de Telecomunicació (2n cicle)</t>
  </si>
  <si>
    <t>Enginyeria Geològica</t>
  </si>
  <si>
    <t>Eng. Informàtica</t>
  </si>
  <si>
    <t>Eng. Informàtica (2n cicle)</t>
  </si>
  <si>
    <t>Eng. en Automàtica i Electrònica Industrial</t>
  </si>
  <si>
    <t>Llic. de Ciències i Tecn. Estadístiques</t>
  </si>
  <si>
    <t>Eng. en Organització Industrial</t>
  </si>
  <si>
    <t>Llic. de Nàutica i Transport Marítim</t>
  </si>
  <si>
    <t>Llic. de Màquines Navals</t>
  </si>
  <si>
    <t>Eng. en Organització Industrial, orientat a l'edificació</t>
  </si>
  <si>
    <t>Dipl. d'Estadística</t>
  </si>
  <si>
    <t>Eng. Tècn. d'Obres Públiques</t>
  </si>
  <si>
    <t>Eng. Tècn. en Informàtica de Gestió</t>
  </si>
  <si>
    <t>Eng. Tècn. en Informàtica de Sistemes</t>
  </si>
  <si>
    <t>Dipl. de Màquines Navals</t>
  </si>
  <si>
    <t>Dipl. de Navegació Marítima</t>
  </si>
  <si>
    <t>Eng. Tècn. Naval en Propulsió i Serveis del Vaixell</t>
  </si>
  <si>
    <t>Eng. Tècn. de Telec., en Sist. de Telecomunicació</t>
  </si>
  <si>
    <t>Eng. Tècn. de Telec., en Telemàtica</t>
  </si>
  <si>
    <t>Eng. Tècn. en Topografia</t>
  </si>
  <si>
    <t>Eng. Tècn. Industrial, en Tèxtil</t>
  </si>
  <si>
    <t>Eng. Tècn. Industrial, en Mecànica</t>
  </si>
  <si>
    <t>Eng. Tècn. Industrial, en Química Industrial</t>
  </si>
  <si>
    <t>Eng. Tècn. Industrial, en Electrònica Industrial</t>
  </si>
  <si>
    <t>Eng. Tècn. Industrial, en Electricitat</t>
  </si>
  <si>
    <t>Eng. Tècn. de Telec., en So i Imatge</t>
  </si>
  <si>
    <t>Eng. Tècn. de Mines, en Explotació de Mines</t>
  </si>
  <si>
    <t>Eng. Tècn. de Telec., en Sistemes Electrònics</t>
  </si>
  <si>
    <t>Eng. Tècn. en Informatica de Gestió</t>
  </si>
  <si>
    <t xml:space="preserve">1.4.1 Titulades/ats d'estudis de 1r i 2n cicles </t>
  </si>
  <si>
    <t>Titulades/ats amb un quadrimestre a l'estranger</t>
  </si>
  <si>
    <t>% Titulades/ats amb un quadrimestre a l'estranger / Total</t>
  </si>
  <si>
    <t>TOTAL 1R I 2N CICLES</t>
  </si>
  <si>
    <t>TOTAL 1R CICLE</t>
  </si>
  <si>
    <t>Titulades/ats amb una estada internacional equivalent a un quadrimestre</t>
  </si>
  <si>
    <t>Titulades/ats sense estada internacional</t>
  </si>
  <si>
    <t>Centre</t>
  </si>
  <si>
    <t>1.4.1.7 TITULADES/ATS AMB UNA ESTADA ACADÈMICA INTERNACIONAL EQUIVALENT A UN QUADRIMESTRE. CENTRES PROPIS</t>
  </si>
  <si>
    <t>TOTAL 2N CICLE</t>
  </si>
  <si>
    <t>TOTAL CENTRES PROPIS</t>
  </si>
  <si>
    <t>Eng. en Electrònica</t>
  </si>
  <si>
    <t>ANY ACADÈMIC 2006-2007</t>
  </si>
  <si>
    <t>Titulades/ats curs 2006-07</t>
  </si>
  <si>
    <t>Dades a 15 de novembre de 2007</t>
  </si>
  <si>
    <t>Eng. de Mines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</si>
</sst>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%"/>
    <numFmt numFmtId="185" formatCode="0.0"/>
    <numFmt numFmtId="186" formatCode="#,##0.00\ &quot;€&quot;"/>
    <numFmt numFmtId="187" formatCode="#,##0.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_(#,##0_);_(\(#,##0\);_(&quot;-&quot;_);_(@_)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20"/>
      <name val="Arial"/>
      <family val="0"/>
    </font>
    <font>
      <b/>
      <sz val="9.25"/>
      <color indexed="56"/>
      <name val="Arial"/>
      <family val="2"/>
    </font>
    <font>
      <sz val="23"/>
      <name val="Arial"/>
      <family val="0"/>
    </font>
    <font>
      <sz val="22.25"/>
      <name val="Arial"/>
      <family val="0"/>
    </font>
    <font>
      <b/>
      <sz val="9.25"/>
      <name val="Arial"/>
      <family val="2"/>
    </font>
    <font>
      <sz val="9.25"/>
      <name val="Arial"/>
      <family val="2"/>
    </font>
    <font>
      <sz val="10"/>
      <color indexed="9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8" fillId="0" borderId="5" applyNumberFormat="0" applyFont="0" applyFill="0" applyAlignment="0" applyProtection="0"/>
    <xf numFmtId="0" fontId="9" fillId="2" borderId="6" applyNumberFormat="0" applyFont="0" applyFill="0" applyAlignment="0" applyProtection="0"/>
    <xf numFmtId="0" fontId="9" fillId="2" borderId="7" applyNumberFormat="0" applyFont="0" applyFill="0" applyAlignment="0" applyProtection="0"/>
    <xf numFmtId="0" fontId="9" fillId="2" borderId="8" applyNumberFormat="0" applyFont="0" applyFill="0" applyAlignment="0" applyProtection="0"/>
    <xf numFmtId="0" fontId="9" fillId="2" borderId="9" applyNumberFormat="0" applyFont="0" applyFill="0" applyAlignment="0" applyProtection="0"/>
    <xf numFmtId="4" fontId="8" fillId="3" borderId="10">
      <alignment horizontal="left" vertical="center"/>
      <protection/>
    </xf>
    <xf numFmtId="0" fontId="10" fillId="4" borderId="10">
      <alignment horizontal="left" vertical="center"/>
      <protection/>
    </xf>
    <xf numFmtId="0" fontId="10" fillId="2" borderId="10">
      <alignment horizontal="left" vertical="center"/>
      <protection/>
    </xf>
    <xf numFmtId="0" fontId="10" fillId="2" borderId="10">
      <alignment horizontal="left" vertical="center"/>
      <protection/>
    </xf>
    <xf numFmtId="0" fontId="10" fillId="5" borderId="10">
      <alignment horizontal="left" vertical="center"/>
      <protection/>
    </xf>
    <xf numFmtId="0" fontId="11" fillId="6" borderId="0">
      <alignment horizontal="left" vertical="center"/>
      <protection/>
    </xf>
    <xf numFmtId="3" fontId="12" fillId="7" borderId="10" applyNumberFormat="0">
      <alignment vertical="center"/>
      <protection/>
    </xf>
    <xf numFmtId="3" fontId="12" fillId="8" borderId="10" applyNumberFormat="0">
      <alignment vertical="center"/>
      <protection/>
    </xf>
    <xf numFmtId="4" fontId="12" fillId="2" borderId="10" applyNumberFormat="0">
      <alignment vertical="center"/>
      <protection/>
    </xf>
    <xf numFmtId="4" fontId="12" fillId="5" borderId="10" applyNumberFormat="0">
      <alignment vertical="center"/>
      <protection/>
    </xf>
    <xf numFmtId="0" fontId="12" fillId="9" borderId="10">
      <alignment horizontal="left" vertical="center"/>
      <protection/>
    </xf>
    <xf numFmtId="0" fontId="8" fillId="10" borderId="10">
      <alignment horizontal="center" vertical="center"/>
      <protection/>
    </xf>
    <xf numFmtId="0" fontId="8" fillId="3" borderId="10">
      <alignment horizontal="center" vertical="center" wrapText="1"/>
      <protection/>
    </xf>
    <xf numFmtId="3" fontId="12" fillId="2" borderId="0" applyNumberFormat="0">
      <alignment vertical="center"/>
      <protection/>
    </xf>
    <xf numFmtId="4" fontId="10" fillId="2" borderId="10" applyNumberFormat="0">
      <alignment vertical="center"/>
      <protection/>
    </xf>
    <xf numFmtId="0" fontId="8" fillId="3" borderId="10">
      <alignment horizontal="center" vertical="center"/>
      <protection/>
    </xf>
    <xf numFmtId="4" fontId="10" fillId="5" borderId="10" applyNumberFormat="0">
      <alignment vertical="center"/>
      <protection/>
    </xf>
    <xf numFmtId="4" fontId="10" fillId="4" borderId="10" applyNumberFormat="0">
      <alignment vertical="center"/>
      <protection/>
    </xf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1" fillId="0" borderId="11" applyAlignment="0">
      <protection/>
    </xf>
  </cellStyleXfs>
  <cellXfs count="129">
    <xf numFmtId="0" fontId="0" fillId="0" borderId="0" xfId="0" applyAlignment="1">
      <alignment/>
    </xf>
    <xf numFmtId="0" fontId="5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Border="1" applyAlignment="1">
      <alignment/>
    </xf>
    <xf numFmtId="0" fontId="0" fillId="6" borderId="9" xfId="23" applyFill="1" applyAlignment="1">
      <alignment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10" fontId="0" fillId="6" borderId="7" xfId="21" applyNumberFormat="1" applyFill="1" applyAlignment="1">
      <alignment horizontal="center"/>
    </xf>
    <xf numFmtId="0" fontId="0" fillId="6" borderId="8" xfId="22" applyFill="1" applyAlignment="1">
      <alignment/>
    </xf>
    <xf numFmtId="0" fontId="0" fillId="6" borderId="3" xfId="17" applyFill="1" applyAlignment="1">
      <alignment/>
    </xf>
    <xf numFmtId="0" fontId="0" fillId="6" borderId="2" xfId="16" applyFill="1" applyAlignment="1">
      <alignment/>
    </xf>
    <xf numFmtId="0" fontId="0" fillId="6" borderId="4" xfId="18" applyFill="1" applyAlignment="1">
      <alignment/>
    </xf>
    <xf numFmtId="0" fontId="0" fillId="6" borderId="5" xfId="19" applyFill="1" applyAlignment="1">
      <alignment/>
    </xf>
    <xf numFmtId="0" fontId="12" fillId="7" borderId="10" xfId="30">
      <alignment vertical="center"/>
      <protection/>
    </xf>
    <xf numFmtId="0" fontId="12" fillId="8" borderId="10" xfId="31">
      <alignment vertical="center"/>
      <protection/>
    </xf>
    <xf numFmtId="0" fontId="0" fillId="6" borderId="9" xfId="18" applyFill="1" applyBorder="1" applyAlignment="1">
      <alignment/>
    </xf>
    <xf numFmtId="0" fontId="0" fillId="6" borderId="9" xfId="21" applyFill="1" applyBorder="1" applyAlignment="1">
      <alignment/>
    </xf>
    <xf numFmtId="10" fontId="0" fillId="6" borderId="9" xfId="21" applyNumberFormat="1" applyFill="1" applyBorder="1" applyAlignment="1">
      <alignment horizontal="center"/>
    </xf>
    <xf numFmtId="0" fontId="0" fillId="6" borderId="9" xfId="16" applyFill="1" applyBorder="1" applyAlignment="1">
      <alignment/>
    </xf>
    <xf numFmtId="0" fontId="0" fillId="6" borderId="0" xfId="18" applyFill="1" applyBorder="1" applyAlignment="1">
      <alignment/>
    </xf>
    <xf numFmtId="0" fontId="0" fillId="6" borderId="0" xfId="21" applyFill="1" applyBorder="1" applyAlignment="1">
      <alignment/>
    </xf>
    <xf numFmtId="10" fontId="0" fillId="6" borderId="0" xfId="21" applyNumberFormat="1" applyFill="1" applyBorder="1" applyAlignment="1">
      <alignment horizontal="center"/>
    </xf>
    <xf numFmtId="0" fontId="0" fillId="6" borderId="0" xfId="16" applyFill="1" applyBorder="1" applyAlignment="1">
      <alignment/>
    </xf>
    <xf numFmtId="10" fontId="0" fillId="6" borderId="9" xfId="23" applyNumberFormat="1" applyFill="1" applyAlignment="1">
      <alignment horizontal="center"/>
    </xf>
    <xf numFmtId="0" fontId="11" fillId="6" borderId="0" xfId="29">
      <alignment horizontal="left" vertical="center"/>
      <protection/>
    </xf>
    <xf numFmtId="0" fontId="12" fillId="5" borderId="10" xfId="31" applyFill="1">
      <alignment vertical="center"/>
      <protection/>
    </xf>
    <xf numFmtId="0" fontId="12" fillId="5" borderId="10" xfId="31" applyFont="1" applyFill="1">
      <alignment vertical="center"/>
      <protection/>
    </xf>
    <xf numFmtId="0" fontId="0" fillId="6" borderId="7" xfId="18" applyFill="1" applyBorder="1" applyAlignment="1">
      <alignment/>
    </xf>
    <xf numFmtId="0" fontId="0" fillId="6" borderId="7" xfId="21" applyFill="1" applyBorder="1" applyAlignment="1">
      <alignment/>
    </xf>
    <xf numFmtId="0" fontId="0" fillId="6" borderId="7" xfId="16" applyFill="1" applyBorder="1" applyAlignment="1">
      <alignment/>
    </xf>
    <xf numFmtId="0" fontId="12" fillId="6" borderId="7" xfId="21" applyFill="1" applyAlignment="1">
      <alignment vertical="center"/>
    </xf>
    <xf numFmtId="0" fontId="12" fillId="7" borderId="10" xfId="31" applyFill="1">
      <alignment vertical="center"/>
      <protection/>
    </xf>
    <xf numFmtId="0" fontId="12" fillId="8" borderId="10" xfId="30" applyFill="1">
      <alignment vertical="center"/>
      <protection/>
    </xf>
    <xf numFmtId="0" fontId="12" fillId="7" borderId="10" xfId="30" applyFont="1">
      <alignment vertical="center"/>
      <protection/>
    </xf>
    <xf numFmtId="0" fontId="12" fillId="8" borderId="10" xfId="31" applyFont="1">
      <alignment vertical="center"/>
      <protection/>
    </xf>
    <xf numFmtId="0" fontId="8" fillId="3" borderId="10" xfId="36" applyFont="1">
      <alignment horizontal="center" vertical="center" wrapText="1"/>
      <protection/>
    </xf>
    <xf numFmtId="193" fontId="12" fillId="7" borderId="10" xfId="30" applyNumberFormat="1">
      <alignment vertical="center"/>
      <protection/>
    </xf>
    <xf numFmtId="193" fontId="12" fillId="5" borderId="10" xfId="30" applyNumberFormat="1" applyFill="1">
      <alignment vertical="center"/>
      <protection/>
    </xf>
    <xf numFmtId="193" fontId="12" fillId="8" borderId="10" xfId="31" applyNumberFormat="1">
      <alignment vertical="center"/>
      <protection/>
    </xf>
    <xf numFmtId="193" fontId="12" fillId="5" borderId="10" xfId="31" applyNumberFormat="1" applyFill="1">
      <alignment vertical="center"/>
      <protection/>
    </xf>
    <xf numFmtId="193" fontId="8" fillId="3" borderId="12" xfId="37" applyNumberFormat="1" applyFont="1" applyFill="1" applyBorder="1">
      <alignment vertical="center"/>
      <protection/>
    </xf>
    <xf numFmtId="193" fontId="0" fillId="6" borderId="7" xfId="21" applyNumberFormat="1" applyFill="1" applyAlignment="1">
      <alignment horizontal="center"/>
    </xf>
    <xf numFmtId="193" fontId="0" fillId="6" borderId="9" xfId="21" applyNumberFormat="1" applyFill="1" applyBorder="1" applyAlignment="1">
      <alignment horizontal="center"/>
    </xf>
    <xf numFmtId="193" fontId="0" fillId="6" borderId="0" xfId="21" applyNumberFormat="1" applyFill="1" applyBorder="1" applyAlignment="1">
      <alignment horizontal="center"/>
    </xf>
    <xf numFmtId="193" fontId="0" fillId="6" borderId="9" xfId="23" applyNumberFormat="1" applyFill="1" applyAlignment="1">
      <alignment horizontal="center"/>
    </xf>
    <xf numFmtId="193" fontId="8" fillId="3" borderId="0" xfId="37" applyNumberFormat="1" applyFont="1" applyFill="1">
      <alignment vertical="center"/>
      <protection/>
    </xf>
    <xf numFmtId="193" fontId="12" fillId="6" borderId="7" xfId="21" applyNumberFormat="1" applyFill="1" applyAlignment="1">
      <alignment vertical="center"/>
    </xf>
    <xf numFmtId="193" fontId="0" fillId="6" borderId="7" xfId="21" applyNumberFormat="1" applyFill="1" applyBorder="1" applyAlignment="1">
      <alignment/>
    </xf>
    <xf numFmtId="193" fontId="0" fillId="6" borderId="9" xfId="23" applyNumberFormat="1" applyFill="1" applyAlignment="1">
      <alignment/>
    </xf>
    <xf numFmtId="193" fontId="12" fillId="7" borderId="10" xfId="31" applyNumberFormat="1" applyFill="1">
      <alignment vertical="center"/>
      <protection/>
    </xf>
    <xf numFmtId="193" fontId="12" fillId="8" borderId="10" xfId="30" applyNumberFormat="1" applyFill="1">
      <alignment vertical="center"/>
      <protection/>
    </xf>
    <xf numFmtId="193" fontId="12" fillId="8" borderId="10" xfId="31" applyNumberFormat="1" applyFill="1">
      <alignment vertical="center"/>
      <protection/>
    </xf>
    <xf numFmtId="193" fontId="12" fillId="7" borderId="10" xfId="30" applyNumberFormat="1" applyFill="1">
      <alignment vertical="center"/>
      <protection/>
    </xf>
    <xf numFmtId="193" fontId="8" fillId="3" borderId="10" xfId="30" applyNumberFormat="1" applyFont="1" applyFill="1">
      <alignment vertical="center"/>
      <protection/>
    </xf>
    <xf numFmtId="184" fontId="12" fillId="7" borderId="10" xfId="30" applyNumberFormat="1">
      <alignment vertical="center"/>
      <protection/>
    </xf>
    <xf numFmtId="184" fontId="12" fillId="5" borderId="10" xfId="30" applyNumberFormat="1" applyFill="1">
      <alignment vertical="center"/>
      <protection/>
    </xf>
    <xf numFmtId="184" fontId="12" fillId="8" borderId="10" xfId="31" applyNumberFormat="1">
      <alignment vertical="center"/>
      <protection/>
    </xf>
    <xf numFmtId="184" fontId="12" fillId="5" borderId="10" xfId="31" applyNumberFormat="1" applyFill="1">
      <alignment vertical="center"/>
      <protection/>
    </xf>
    <xf numFmtId="184" fontId="8" fillId="3" borderId="13" xfId="37" applyNumberFormat="1" applyFont="1" applyFill="1" applyBorder="1">
      <alignment vertical="center"/>
      <protection/>
    </xf>
    <xf numFmtId="184" fontId="12" fillId="5" borderId="10" xfId="30" applyNumberFormat="1" applyFont="1" applyFill="1" applyAlignment="1">
      <alignment horizontal="right" vertical="center"/>
      <protection/>
    </xf>
    <xf numFmtId="184" fontId="8" fillId="3" borderId="0" xfId="37" applyNumberFormat="1" applyFont="1" applyFill="1">
      <alignment vertical="center"/>
      <protection/>
    </xf>
    <xf numFmtId="0" fontId="12" fillId="7" borderId="10" xfId="31" applyFont="1" applyFill="1">
      <alignment vertical="center"/>
      <protection/>
    </xf>
    <xf numFmtId="0" fontId="12" fillId="8" borderId="10" xfId="30" applyFont="1" applyFill="1">
      <alignment vertical="center"/>
      <protection/>
    </xf>
    <xf numFmtId="0" fontId="12" fillId="8" borderId="10" xfId="31" applyFont="1" applyFill="1">
      <alignment vertical="center"/>
      <protection/>
    </xf>
    <xf numFmtId="0" fontId="12" fillId="7" borderId="10" xfId="30" applyFont="1" applyFill="1">
      <alignment vertical="center"/>
      <protection/>
    </xf>
    <xf numFmtId="0" fontId="12" fillId="8" borderId="10" xfId="31" applyAlignment="1">
      <alignment horizontal="center" vertical="center"/>
      <protection/>
    </xf>
    <xf numFmtId="0" fontId="12" fillId="7" borderId="10" xfId="31" applyFill="1" applyAlignment="1">
      <alignment horizontal="center" vertical="center"/>
      <protection/>
    </xf>
    <xf numFmtId="0" fontId="12" fillId="7" borderId="10" xfId="30" applyFill="1" applyAlignment="1">
      <alignment horizontal="center" vertical="center"/>
      <protection/>
    </xf>
    <xf numFmtId="0" fontId="12" fillId="8" borderId="10" xfId="30" applyFill="1" applyAlignment="1">
      <alignment horizontal="center" vertical="center"/>
      <protection/>
    </xf>
    <xf numFmtId="0" fontId="12" fillId="8" borderId="10" xfId="31" applyFill="1" applyAlignment="1">
      <alignment horizontal="center" vertical="center"/>
      <protection/>
    </xf>
    <xf numFmtId="0" fontId="12" fillId="7" borderId="10" xfId="31" applyFill="1" applyAlignment="1" quotePrefix="1">
      <alignment horizontal="center" vertical="center"/>
      <protection/>
    </xf>
    <xf numFmtId="0" fontId="12" fillId="7" borderId="10" xfId="30" applyAlignment="1">
      <alignment horizontal="center" vertical="center"/>
      <protection/>
    </xf>
    <xf numFmtId="193" fontId="12" fillId="7" borderId="10" xfId="30" applyNumberFormat="1" applyAlignment="1">
      <alignment horizontal="right" vertical="center"/>
      <protection/>
    </xf>
    <xf numFmtId="184" fontId="12" fillId="7" borderId="10" xfId="30" applyNumberFormat="1" applyAlignment="1">
      <alignment horizontal="right" vertical="center"/>
      <protection/>
    </xf>
    <xf numFmtId="193" fontId="12" fillId="5" borderId="10" xfId="30" applyNumberFormat="1" applyFill="1" applyAlignment="1">
      <alignment horizontal="right" vertical="center"/>
      <protection/>
    </xf>
    <xf numFmtId="184" fontId="12" fillId="5" borderId="10" xfId="30" applyNumberFormat="1" applyFill="1" applyAlignment="1">
      <alignment horizontal="right" vertical="center"/>
      <protection/>
    </xf>
    <xf numFmtId="193" fontId="12" fillId="8" borderId="10" xfId="31" applyNumberFormat="1" applyAlignment="1">
      <alignment horizontal="right" vertical="center"/>
      <protection/>
    </xf>
    <xf numFmtId="184" fontId="12" fillId="8" borderId="10" xfId="31" applyNumberFormat="1" applyAlignment="1">
      <alignment horizontal="right" vertical="center"/>
      <protection/>
    </xf>
    <xf numFmtId="184" fontId="12" fillId="7" borderId="10" xfId="30" applyNumberFormat="1" applyFont="1" applyAlignment="1">
      <alignment horizontal="right" vertical="center"/>
      <protection/>
    </xf>
    <xf numFmtId="0" fontId="19" fillId="6" borderId="0" xfId="0" applyFont="1" applyFill="1" applyAlignment="1">
      <alignment/>
    </xf>
    <xf numFmtId="0" fontId="8" fillId="6" borderId="0" xfId="0" applyFont="1" applyFill="1" applyAlignment="1">
      <alignment horizontal="right"/>
    </xf>
    <xf numFmtId="0" fontId="8" fillId="6" borderId="0" xfId="0" applyFont="1" applyFill="1" applyAlignment="1">
      <alignment horizontal="center"/>
    </xf>
    <xf numFmtId="0" fontId="19" fillId="6" borderId="0" xfId="0" applyFont="1" applyFill="1" applyAlignment="1">
      <alignment horizontal="right"/>
    </xf>
    <xf numFmtId="0" fontId="11" fillId="6" borderId="0" xfId="0" applyFont="1" applyFill="1" applyAlignment="1">
      <alignment/>
    </xf>
    <xf numFmtId="184" fontId="12" fillId="8" borderId="10" xfId="31" applyNumberFormat="1" applyFont="1" applyAlignment="1">
      <alignment horizontal="right" vertical="center"/>
      <protection/>
    </xf>
    <xf numFmtId="184" fontId="12" fillId="7" borderId="10" xfId="48" applyNumberFormat="1" applyAlignment="1">
      <alignment vertical="center"/>
    </xf>
    <xf numFmtId="184" fontId="12" fillId="5" borderId="10" xfId="48" applyNumberFormat="1" applyFill="1" applyAlignment="1">
      <alignment vertical="center"/>
    </xf>
    <xf numFmtId="184" fontId="12" fillId="8" borderId="10" xfId="48" applyNumberFormat="1" applyAlignment="1">
      <alignment vertical="center"/>
    </xf>
    <xf numFmtId="0" fontId="0" fillId="6" borderId="0" xfId="0" applyFont="1" applyFill="1" applyAlignment="1">
      <alignment/>
    </xf>
    <xf numFmtId="193" fontId="0" fillId="6" borderId="0" xfId="0" applyNumberFormat="1" applyFill="1" applyAlignment="1">
      <alignment/>
    </xf>
    <xf numFmtId="193" fontId="19" fillId="6" borderId="0" xfId="0" applyNumberFormat="1" applyFont="1" applyFill="1" applyAlignment="1">
      <alignment horizontal="center"/>
    </xf>
    <xf numFmtId="193" fontId="8" fillId="6" borderId="0" xfId="0" applyNumberFormat="1" applyFont="1" applyFill="1" applyAlignment="1">
      <alignment horizontal="center"/>
    </xf>
    <xf numFmtId="184" fontId="12" fillId="7" borderId="10" xfId="31" applyNumberFormat="1" applyFill="1">
      <alignment vertical="center"/>
      <protection/>
    </xf>
    <xf numFmtId="184" fontId="12" fillId="8" borderId="10" xfId="30" applyNumberFormat="1" applyFill="1">
      <alignment vertical="center"/>
      <protection/>
    </xf>
    <xf numFmtId="184" fontId="12" fillId="8" borderId="10" xfId="31" applyNumberFormat="1" applyFill="1">
      <alignment vertical="center"/>
      <protection/>
    </xf>
    <xf numFmtId="184" fontId="12" fillId="7" borderId="10" xfId="30" applyNumberFormat="1" applyFill="1">
      <alignment vertical="center"/>
      <protection/>
    </xf>
    <xf numFmtId="184" fontId="8" fillId="3" borderId="10" xfId="30" applyNumberFormat="1" applyFont="1" applyFill="1">
      <alignment vertical="center"/>
      <protection/>
    </xf>
    <xf numFmtId="193" fontId="0" fillId="6" borderId="0" xfId="0" applyNumberFormat="1" applyFont="1" applyFill="1" applyAlignment="1">
      <alignment/>
    </xf>
    <xf numFmtId="0" fontId="8" fillId="3" borderId="14" xfId="37" applyFont="1" applyFill="1" applyBorder="1">
      <alignment vertical="center"/>
      <protection/>
    </xf>
    <xf numFmtId="0" fontId="8" fillId="3" borderId="12" xfId="37" applyFont="1" applyFill="1" applyBorder="1">
      <alignment vertical="center"/>
      <protection/>
    </xf>
    <xf numFmtId="0" fontId="12" fillId="7" borderId="10" xfId="30">
      <alignment vertical="center"/>
      <protection/>
    </xf>
    <xf numFmtId="0" fontId="10" fillId="6" borderId="0" xfId="0" applyFont="1" applyFill="1" applyAlignment="1">
      <alignment horizontal="left" vertical="center"/>
    </xf>
    <xf numFmtId="0" fontId="12" fillId="5" borderId="15" xfId="31" applyFont="1" applyFill="1" applyBorder="1" applyAlignment="1">
      <alignment horizontal="left" vertical="center"/>
      <protection/>
    </xf>
    <xf numFmtId="0" fontId="12" fillId="5" borderId="16" xfId="31" applyFill="1" applyBorder="1" applyAlignment="1">
      <alignment horizontal="left" vertical="center"/>
      <protection/>
    </xf>
    <xf numFmtId="0" fontId="12" fillId="5" borderId="10" xfId="31" applyFont="1" applyFill="1">
      <alignment vertical="center"/>
      <protection/>
    </xf>
    <xf numFmtId="0" fontId="12" fillId="5" borderId="10" xfId="31" applyFill="1">
      <alignment vertical="center"/>
      <protection/>
    </xf>
    <xf numFmtId="0" fontId="12" fillId="7" borderId="12" xfId="30" applyFont="1" applyBorder="1" applyAlignment="1">
      <alignment horizontal="left" vertical="center"/>
      <protection/>
    </xf>
    <xf numFmtId="0" fontId="12" fillId="7" borderId="17" xfId="30" applyBorder="1" applyAlignment="1">
      <alignment horizontal="left" vertical="center"/>
      <protection/>
    </xf>
    <xf numFmtId="0" fontId="12" fillId="8" borderId="12" xfId="31" applyFont="1" applyBorder="1" applyAlignment="1">
      <alignment horizontal="left" vertical="center"/>
      <protection/>
    </xf>
    <xf numFmtId="0" fontId="12" fillId="8" borderId="17" xfId="31" applyBorder="1" applyAlignment="1">
      <alignment horizontal="left" vertical="center"/>
      <protection/>
    </xf>
    <xf numFmtId="0" fontId="12" fillId="7" borderId="12" xfId="31" applyFont="1" applyFill="1" applyBorder="1" applyAlignment="1">
      <alignment horizontal="left" vertical="center"/>
      <protection/>
    </xf>
    <xf numFmtId="0" fontId="12" fillId="7" borderId="18" xfId="31" applyFill="1" applyBorder="1" applyAlignment="1">
      <alignment horizontal="left" vertical="center"/>
      <protection/>
    </xf>
    <xf numFmtId="0" fontId="12" fillId="7" borderId="17" xfId="31" applyFill="1" applyBorder="1" applyAlignment="1">
      <alignment horizontal="left" vertical="center"/>
      <protection/>
    </xf>
    <xf numFmtId="0" fontId="12" fillId="8" borderId="12" xfId="30" applyFont="1" applyFill="1" applyBorder="1" applyAlignment="1">
      <alignment horizontal="left" vertical="center"/>
      <protection/>
    </xf>
    <xf numFmtId="0" fontId="12" fillId="8" borderId="18" xfId="30" applyFill="1" applyBorder="1" applyAlignment="1">
      <alignment horizontal="left" vertical="center"/>
      <protection/>
    </xf>
    <xf numFmtId="0" fontId="12" fillId="8" borderId="17" xfId="30" applyFill="1" applyBorder="1" applyAlignment="1">
      <alignment horizontal="left" vertical="center"/>
      <protection/>
    </xf>
    <xf numFmtId="0" fontId="8" fillId="3" borderId="10" xfId="36">
      <alignment horizontal="center" vertical="center" wrapText="1"/>
      <protection/>
    </xf>
    <xf numFmtId="0" fontId="12" fillId="7" borderId="10" xfId="30" applyFont="1">
      <alignment vertical="center"/>
      <protection/>
    </xf>
    <xf numFmtId="0" fontId="12" fillId="8" borderId="10" xfId="31" applyFont="1">
      <alignment vertical="center"/>
      <protection/>
    </xf>
    <xf numFmtId="0" fontId="12" fillId="8" borderId="10" xfId="31">
      <alignment vertical="center"/>
      <protection/>
    </xf>
    <xf numFmtId="0" fontId="12" fillId="7" borderId="18" xfId="30" applyBorder="1" applyAlignment="1">
      <alignment horizontal="left" vertical="center"/>
      <protection/>
    </xf>
    <xf numFmtId="0" fontId="12" fillId="5" borderId="10" xfId="30" applyFill="1">
      <alignment vertical="center"/>
      <protection/>
    </xf>
    <xf numFmtId="0" fontId="12" fillId="8" borderId="17" xfId="31" applyFont="1" applyBorder="1" applyAlignment="1">
      <alignment horizontal="left" vertical="center"/>
      <protection/>
    </xf>
    <xf numFmtId="0" fontId="12" fillId="5" borderId="10" xfId="30" applyFont="1" applyFill="1">
      <alignment vertical="center"/>
      <protection/>
    </xf>
    <xf numFmtId="0" fontId="11" fillId="6" borderId="0" xfId="29" applyFont="1" applyAlignment="1">
      <alignment horizontal="left" vertical="center"/>
      <protection/>
    </xf>
    <xf numFmtId="0" fontId="10" fillId="6" borderId="7" xfId="0" applyFont="1" applyFill="1" applyBorder="1" applyAlignment="1">
      <alignment horizontal="left" vertical="center"/>
    </xf>
    <xf numFmtId="0" fontId="10" fillId="6" borderId="0" xfId="0" applyNumberFormat="1" applyFont="1" applyFill="1" applyAlignment="1">
      <alignment horizontal="left" vertical="center" wrapText="1"/>
    </xf>
    <xf numFmtId="0" fontId="8" fillId="3" borderId="10" xfId="36" applyFont="1">
      <alignment horizontal="center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25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Titulades/ats amb estada internacional equivalent a un quadrimestre
Any acadèmic 2006-07</a:t>
            </a:r>
          </a:p>
        </c:rich>
      </c:tx>
      <c:layout>
        <c:manualLayout>
          <c:xMode val="factor"/>
          <c:yMode val="factor"/>
          <c:x val="-0.36775"/>
          <c:y val="-0.011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17"/>
          <c:y val="0.14125"/>
          <c:w val="0.92925"/>
          <c:h val="0.709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'1.4.1.7'!$E$108</c:f>
              <c:strCache>
                <c:ptCount val="1"/>
                <c:pt idx="0">
                  <c:v>Titulades/ats amb una estada internacional equivalent a un quadrimestre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'1.4.1.7'!$D$109:$D$123</c:f>
              <c:strCache/>
            </c:strRef>
          </c:cat>
          <c:val>
            <c:numRef>
              <c:f>'1.4.1.7'!$E$109:$E$123</c:f>
              <c:numCache/>
            </c:numRef>
          </c:val>
        </c:ser>
        <c:ser>
          <c:idx val="0"/>
          <c:order val="1"/>
          <c:tx>
            <c:strRef>
              <c:f>'1.4.1.7'!$F$108</c:f>
              <c:strCache>
                <c:ptCount val="1"/>
                <c:pt idx="0">
                  <c:v>Titulades/ats sense estada internacional</c:v>
                </c:pt>
              </c:strCache>
            </c:strRef>
          </c:tx>
          <c:spPr>
            <a:solidFill>
              <a:srgbClr val="BDCFE9"/>
            </a:solidFill>
            <a:ln w="3175">
              <a:solidFill>
                <a:srgbClr val="335C8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'1.4.1.7'!$D$109:$D$123</c:f>
              <c:strCache/>
            </c:strRef>
          </c:cat>
          <c:val>
            <c:numRef>
              <c:f>'1.4.1.7'!$F$109:$F$123</c:f>
              <c:numCache/>
            </c:numRef>
          </c:val>
        </c:ser>
        <c:overlap val="100"/>
        <c:gapWidth val="50"/>
        <c:axId val="12030650"/>
        <c:axId val="41166987"/>
      </c:barChart>
      <c:catAx>
        <c:axId val="12030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1166987"/>
        <c:crosses val="autoZero"/>
        <c:auto val="1"/>
        <c:lblOffset val="100"/>
        <c:noMultiLvlLbl val="0"/>
      </c:catAx>
      <c:valAx>
        <c:axId val="4116698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25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2030650"/>
        <c:crossesAt val="1"/>
        <c:crossBetween val="between"/>
        <c:dispUnits/>
        <c:majorUnit val="0.1"/>
      </c:valAx>
      <c:spPr>
        <a:noFill/>
        <a:ln w="12700">
          <a:solidFill>
            <a:srgbClr val="335C85"/>
          </a:solidFill>
        </a:ln>
      </c:spPr>
    </c:plotArea>
    <c:legend>
      <c:legendPos val="b"/>
      <c:layout>
        <c:manualLayout>
          <c:xMode val="edge"/>
          <c:yMode val="edge"/>
          <c:x val="0.06475"/>
          <c:y val="0.87225"/>
          <c:w val="0.6085"/>
          <c:h val="0.085"/>
        </c:manualLayout>
      </c:layout>
      <c:overlay val="0"/>
      <c:spPr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106</xdr:row>
      <xdr:rowOff>66675</xdr:rowOff>
    </xdr:from>
    <xdr:to>
      <xdr:col>7</xdr:col>
      <xdr:colOff>9525</xdr:colOff>
      <xdr:row>137</xdr:row>
      <xdr:rowOff>57150</xdr:rowOff>
    </xdr:to>
    <xdr:graphicFrame>
      <xdr:nvGraphicFramePr>
        <xdr:cNvPr id="1" name="Chart 5"/>
        <xdr:cNvGraphicFramePr/>
      </xdr:nvGraphicFramePr>
      <xdr:xfrm>
        <a:off x="38100" y="25631775"/>
        <a:ext cx="78962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PRE-INSC\9697\DOSSIER\PRE_BA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G\OTP\COMU\DOCENCIA\MONTSE\TEMPORAL\TMP\TITUL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LLIDE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43"/>
    </sheetNames>
    <sheetDataSet>
      <sheetData sheetId="0">
        <row r="83">
          <cell r="A83" t="str">
            <v>1.4.3  EVOLUCIÓ DELS  TITULATS I GRADUATS       </v>
          </cell>
        </row>
        <row r="84">
          <cell r="A84" t="str">
            <v>1.4.3.1  EVOLUCIÓ GLOBAL        </v>
          </cell>
        </row>
        <row r="85">
          <cell r="A85" t="str">
            <v> </v>
          </cell>
        </row>
        <row r="86">
          <cell r="A86" t="str">
            <v>NOMBRE D'ESTUDIANTS QUE HAN FINALITZAT ELS ESTUDIS</v>
          </cell>
        </row>
        <row r="88">
          <cell r="B88" t="str">
            <v>1990-91</v>
          </cell>
          <cell r="C88" t="str">
            <v>1991-92</v>
          </cell>
          <cell r="D88" t="str">
            <v>1992-93 (1)</v>
          </cell>
          <cell r="E88" t="str">
            <v>1993-94</v>
          </cell>
          <cell r="F88" t="str">
            <v>1994-95</v>
          </cell>
        </row>
        <row r="89">
          <cell r="A89" t="str">
            <v>Cicle llarg</v>
          </cell>
          <cell r="B89">
            <v>1036</v>
          </cell>
          <cell r="C89">
            <v>1330</v>
          </cell>
          <cell r="D89">
            <v>1376</v>
          </cell>
          <cell r="E89">
            <v>1440</v>
          </cell>
          <cell r="F89">
            <v>1637</v>
          </cell>
        </row>
        <row r="90">
          <cell r="A90" t="str">
            <v>Cicle curt</v>
          </cell>
          <cell r="B90">
            <v>600</v>
          </cell>
          <cell r="C90">
            <v>863</v>
          </cell>
          <cell r="D90">
            <v>823</v>
          </cell>
          <cell r="E90">
            <v>1161</v>
          </cell>
          <cell r="F90">
            <v>1279</v>
          </cell>
        </row>
        <row r="91">
          <cell r="A91" t="str">
            <v>TOTAL UPC  (2)</v>
          </cell>
          <cell r="B91">
            <v>1636</v>
          </cell>
          <cell r="C91">
            <v>2193</v>
          </cell>
          <cell r="D91">
            <v>2199</v>
          </cell>
          <cell r="E91">
            <v>2601</v>
          </cell>
          <cell r="F91">
            <v>2916</v>
          </cell>
        </row>
        <row r="93">
          <cell r="A93" t="str">
            <v>NOMBRE D'ESTUDIANTS QUE HAN FINALITZAT ELS ESTUDIS</v>
          </cell>
        </row>
        <row r="95">
          <cell r="A95" t="str">
            <v>(nombres índex)</v>
          </cell>
          <cell r="B95" t="str">
            <v>1990-91</v>
          </cell>
          <cell r="C95" t="str">
            <v>1991-92</v>
          </cell>
          <cell r="D95" t="str">
            <v>1992-93 (1)</v>
          </cell>
          <cell r="E95" t="str">
            <v>1993-94</v>
          </cell>
          <cell r="F95" t="str">
            <v>1994-95</v>
          </cell>
        </row>
        <row r="96">
          <cell r="A96" t="str">
            <v>Cicle llarg</v>
          </cell>
          <cell r="B96">
            <v>100</v>
          </cell>
          <cell r="C96">
            <v>128.3783783783784</v>
          </cell>
          <cell r="D96">
            <v>132.81853281853282</v>
          </cell>
          <cell r="E96">
            <v>138.996138996139</v>
          </cell>
          <cell r="F96">
            <v>158.011583011583</v>
          </cell>
        </row>
        <row r="97">
          <cell r="A97" t="str">
            <v>Cicle curt</v>
          </cell>
          <cell r="B97">
            <v>100</v>
          </cell>
          <cell r="C97">
            <v>143.83333333333331</v>
          </cell>
          <cell r="D97">
            <v>137.16666666666666</v>
          </cell>
          <cell r="E97">
            <v>193.5</v>
          </cell>
          <cell r="F97">
            <v>213.16666666666669</v>
          </cell>
        </row>
        <row r="98">
          <cell r="A98" t="str">
            <v>TOTAL UPC  (2)</v>
          </cell>
          <cell r="B98">
            <v>100</v>
          </cell>
          <cell r="C98">
            <v>134.04645476772617</v>
          </cell>
          <cell r="D98">
            <v>134.41320293398533</v>
          </cell>
          <cell r="E98">
            <v>158.98533007334962</v>
          </cell>
          <cell r="F98">
            <v>178.239608801956</v>
          </cell>
        </row>
        <row r="103">
          <cell r="A103" t="str">
            <v>(1) El curs 1992-93 no inclou dades dels centres ETSEAL i EUPG  que s'han </v>
          </cell>
        </row>
        <row r="104">
          <cell r="A104" t="str">
            <v>incorporat a les universitats de Lleida i Girona respectivament.</v>
          </cell>
        </row>
        <row r="105">
          <cell r="A105" t="str">
            <v>(2) No inclou els centres adscrits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showGridLines="0" tabSelected="1" workbookViewId="0" topLeftCell="A1">
      <selection activeCell="K110" sqref="K110"/>
    </sheetView>
  </sheetViews>
  <sheetFormatPr defaultColWidth="11.421875" defaultRowHeight="12.75"/>
  <cols>
    <col min="1" max="1" width="0.5625" style="3" customWidth="1"/>
    <col min="2" max="2" width="18.28125" style="3" customWidth="1"/>
    <col min="3" max="3" width="5.00390625" style="3" bestFit="1" customWidth="1"/>
    <col min="4" max="4" width="45.28125" style="3" customWidth="1"/>
    <col min="5" max="5" width="14.140625" style="3" customWidth="1"/>
    <col min="6" max="6" width="16.8515625" style="3" customWidth="1"/>
    <col min="7" max="7" width="18.7109375" style="3" customWidth="1"/>
    <col min="8" max="8" width="0.5625" style="3" customWidth="1"/>
    <col min="9" max="16384" width="11.421875" style="3" customWidth="1"/>
  </cols>
  <sheetData>
    <row r="1" spans="2:4" ht="16.5" customHeight="1">
      <c r="B1" s="102" t="s">
        <v>88</v>
      </c>
      <c r="C1" s="102"/>
      <c r="D1" s="102"/>
    </row>
    <row r="2" spans="2:7" ht="24" customHeight="1">
      <c r="B2" s="127" t="s">
        <v>96</v>
      </c>
      <c r="C2" s="127"/>
      <c r="D2" s="127"/>
      <c r="E2" s="127"/>
      <c r="F2" s="127"/>
      <c r="G2" s="127"/>
    </row>
    <row r="3" spans="2:7" ht="2.25" customHeight="1">
      <c r="B3" s="1"/>
      <c r="C3" s="1"/>
      <c r="D3" s="1"/>
      <c r="E3" s="2"/>
      <c r="F3" s="2"/>
      <c r="G3" s="2"/>
    </row>
    <row r="4" spans="2:4" ht="12.75">
      <c r="B4" s="126" t="s">
        <v>100</v>
      </c>
      <c r="C4" s="126"/>
      <c r="D4" s="126"/>
    </row>
    <row r="5" spans="1:8" ht="3.75" customHeight="1" thickBot="1">
      <c r="A5" s="13"/>
      <c r="B5" s="5"/>
      <c r="C5" s="5"/>
      <c r="D5" s="5"/>
      <c r="E5" s="5"/>
      <c r="F5" s="5"/>
      <c r="G5" s="5"/>
      <c r="H5" s="10"/>
    </row>
    <row r="6" spans="1:8" ht="51.75" thickBot="1">
      <c r="A6" s="9"/>
      <c r="B6" s="36" t="s">
        <v>95</v>
      </c>
      <c r="C6" s="128" t="s">
        <v>45</v>
      </c>
      <c r="D6" s="117"/>
      <c r="E6" s="36" t="s">
        <v>101</v>
      </c>
      <c r="F6" s="36" t="s">
        <v>89</v>
      </c>
      <c r="G6" s="36" t="s">
        <v>90</v>
      </c>
      <c r="H6" s="6"/>
    </row>
    <row r="7" spans="1:8" ht="19.5" customHeight="1" thickBot="1">
      <c r="A7" s="9"/>
      <c r="B7" s="118" t="s">
        <v>36</v>
      </c>
      <c r="C7" s="14" t="s">
        <v>0</v>
      </c>
      <c r="D7" s="34" t="s">
        <v>57</v>
      </c>
      <c r="E7" s="37">
        <v>33</v>
      </c>
      <c r="F7" s="37">
        <v>13</v>
      </c>
      <c r="G7" s="55">
        <f>+F7/E7</f>
        <v>0.3939393939393939</v>
      </c>
      <c r="H7" s="6"/>
    </row>
    <row r="8" spans="1:8" ht="19.5" customHeight="1" thickBot="1">
      <c r="A8" s="9"/>
      <c r="B8" s="101"/>
      <c r="C8" s="122" t="s">
        <v>23</v>
      </c>
      <c r="D8" s="122"/>
      <c r="E8" s="38">
        <f>SUM(E7:E7)</f>
        <v>33</v>
      </c>
      <c r="F8" s="38">
        <f>SUM(F7:F7)</f>
        <v>13</v>
      </c>
      <c r="G8" s="56">
        <f aca="true" t="shared" si="0" ref="G8:G29">+F8/E8</f>
        <v>0.3939393939393939</v>
      </c>
      <c r="H8" s="6"/>
    </row>
    <row r="9" spans="1:8" ht="19.5" customHeight="1" thickBot="1">
      <c r="A9" s="9"/>
      <c r="B9" s="109" t="s">
        <v>37</v>
      </c>
      <c r="C9" s="15" t="s">
        <v>0</v>
      </c>
      <c r="D9" s="15" t="s">
        <v>10</v>
      </c>
      <c r="E9" s="39">
        <v>340</v>
      </c>
      <c r="F9" s="39">
        <v>77</v>
      </c>
      <c r="G9" s="57">
        <f t="shared" si="0"/>
        <v>0.22647058823529412</v>
      </c>
      <c r="H9" s="6"/>
    </row>
    <row r="10" spans="1:8" ht="19.5" customHeight="1" thickBot="1">
      <c r="A10" s="9"/>
      <c r="B10" s="110"/>
      <c r="C10" s="124" t="s">
        <v>35</v>
      </c>
      <c r="D10" s="122"/>
      <c r="E10" s="40">
        <f>SUM(E9)</f>
        <v>340</v>
      </c>
      <c r="F10" s="40">
        <f>SUM(F9)</f>
        <v>77</v>
      </c>
      <c r="G10" s="56">
        <f>+F10/E10</f>
        <v>0.22647058823529412</v>
      </c>
      <c r="H10" s="6"/>
    </row>
    <row r="11" spans="1:8" ht="19.5" customHeight="1" thickBot="1">
      <c r="A11" s="9"/>
      <c r="B11" s="118" t="s">
        <v>38</v>
      </c>
      <c r="C11" s="14" t="s">
        <v>0</v>
      </c>
      <c r="D11" s="14" t="s">
        <v>11</v>
      </c>
      <c r="E11" s="37">
        <v>134</v>
      </c>
      <c r="F11" s="37">
        <v>30</v>
      </c>
      <c r="G11" s="55">
        <f t="shared" si="0"/>
        <v>0.22388059701492538</v>
      </c>
      <c r="H11" s="6"/>
    </row>
    <row r="12" spans="1:8" ht="19.5" customHeight="1" thickBot="1">
      <c r="A12" s="9"/>
      <c r="B12" s="101"/>
      <c r="C12" s="14" t="s">
        <v>0</v>
      </c>
      <c r="D12" s="14" t="s">
        <v>12</v>
      </c>
      <c r="E12" s="37">
        <v>51</v>
      </c>
      <c r="F12" s="37">
        <v>5</v>
      </c>
      <c r="G12" s="55">
        <f t="shared" si="0"/>
        <v>0.09803921568627451</v>
      </c>
      <c r="H12" s="6"/>
    </row>
    <row r="13" spans="1:8" ht="19.5" customHeight="1" thickBot="1">
      <c r="A13" s="9"/>
      <c r="B13" s="101"/>
      <c r="C13" s="122" t="s">
        <v>24</v>
      </c>
      <c r="D13" s="122"/>
      <c r="E13" s="38">
        <f>SUM(E11:E12)</f>
        <v>185</v>
      </c>
      <c r="F13" s="38">
        <f>SUM(F11:F12)</f>
        <v>35</v>
      </c>
      <c r="G13" s="56">
        <f t="shared" si="0"/>
        <v>0.1891891891891892</v>
      </c>
      <c r="H13" s="6"/>
    </row>
    <row r="14" spans="1:8" ht="19.5" customHeight="1" thickBot="1">
      <c r="A14" s="9"/>
      <c r="B14" s="119" t="s">
        <v>39</v>
      </c>
      <c r="C14" s="15" t="s">
        <v>0</v>
      </c>
      <c r="D14" s="35" t="s">
        <v>58</v>
      </c>
      <c r="E14" s="39">
        <v>243</v>
      </c>
      <c r="F14" s="39">
        <v>124</v>
      </c>
      <c r="G14" s="57">
        <f t="shared" si="0"/>
        <v>0.5102880658436214</v>
      </c>
      <c r="H14" s="6"/>
    </row>
    <row r="15" spans="1:8" ht="19.5" customHeight="1" thickBot="1">
      <c r="A15" s="9"/>
      <c r="B15" s="120"/>
      <c r="C15" s="15" t="s">
        <v>0</v>
      </c>
      <c r="D15" s="35" t="s">
        <v>59</v>
      </c>
      <c r="E15" s="39">
        <v>25</v>
      </c>
      <c r="F15" s="39">
        <v>4</v>
      </c>
      <c r="G15" s="57">
        <f t="shared" si="0"/>
        <v>0.16</v>
      </c>
      <c r="H15" s="6"/>
    </row>
    <row r="16" spans="1:8" ht="19.5" customHeight="1" thickBot="1">
      <c r="A16" s="9"/>
      <c r="B16" s="120"/>
      <c r="C16" s="106" t="s">
        <v>25</v>
      </c>
      <c r="D16" s="106"/>
      <c r="E16" s="40">
        <f>SUM(E14:E15)</f>
        <v>268</v>
      </c>
      <c r="F16" s="40">
        <f>SUM(F14:F15)</f>
        <v>128</v>
      </c>
      <c r="G16" s="58">
        <f t="shared" si="0"/>
        <v>0.47761194029850745</v>
      </c>
      <c r="H16" s="6"/>
    </row>
    <row r="17" spans="1:8" ht="19.5" customHeight="1" thickBot="1">
      <c r="A17" s="9"/>
      <c r="B17" s="118" t="s">
        <v>40</v>
      </c>
      <c r="C17" s="14" t="s">
        <v>0</v>
      </c>
      <c r="D17" s="14" t="s">
        <v>11</v>
      </c>
      <c r="E17" s="37">
        <v>288</v>
      </c>
      <c r="F17" s="37">
        <v>154</v>
      </c>
      <c r="G17" s="55">
        <f t="shared" si="0"/>
        <v>0.5347222222222222</v>
      </c>
      <c r="H17" s="6"/>
    </row>
    <row r="18" spans="1:8" ht="19.5" customHeight="1" thickBot="1">
      <c r="A18" s="9"/>
      <c r="B18" s="101"/>
      <c r="C18" s="14" t="s">
        <v>0</v>
      </c>
      <c r="D18" s="14" t="s">
        <v>12</v>
      </c>
      <c r="E18" s="37">
        <v>14</v>
      </c>
      <c r="F18" s="37">
        <v>3</v>
      </c>
      <c r="G18" s="55">
        <f t="shared" si="0"/>
        <v>0.21428571428571427</v>
      </c>
      <c r="H18" s="6"/>
    </row>
    <row r="19" spans="1:8" ht="19.5" customHeight="1" thickBot="1">
      <c r="A19" s="9"/>
      <c r="B19" s="101"/>
      <c r="C19" s="14" t="s">
        <v>3</v>
      </c>
      <c r="D19" s="14" t="s">
        <v>14</v>
      </c>
      <c r="E19" s="37">
        <v>45</v>
      </c>
      <c r="F19" s="37">
        <v>12</v>
      </c>
      <c r="G19" s="55">
        <f t="shared" si="0"/>
        <v>0.26666666666666666</v>
      </c>
      <c r="H19" s="6"/>
    </row>
    <row r="20" spans="1:8" ht="19.5" customHeight="1" thickBot="1">
      <c r="A20" s="9"/>
      <c r="B20" s="101"/>
      <c r="C20" s="14" t="s">
        <v>3</v>
      </c>
      <c r="D20" s="14" t="s">
        <v>15</v>
      </c>
      <c r="E20" s="37">
        <v>4</v>
      </c>
      <c r="F20" s="37">
        <v>2</v>
      </c>
      <c r="G20" s="55">
        <f t="shared" si="0"/>
        <v>0.5</v>
      </c>
      <c r="H20" s="6"/>
    </row>
    <row r="21" spans="1:8" ht="19.5" customHeight="1" thickBot="1">
      <c r="A21" s="9"/>
      <c r="B21" s="101"/>
      <c r="C21" s="122" t="s">
        <v>26</v>
      </c>
      <c r="D21" s="122"/>
      <c r="E21" s="38">
        <f>SUM(E17:E20)</f>
        <v>351</v>
      </c>
      <c r="F21" s="38">
        <f>SUM(F17:F20)</f>
        <v>171</v>
      </c>
      <c r="G21" s="56">
        <f t="shared" si="0"/>
        <v>0.48717948717948717</v>
      </c>
      <c r="H21" s="6"/>
    </row>
    <row r="22" spans="1:8" ht="19.5" customHeight="1" thickBot="1">
      <c r="A22" s="9"/>
      <c r="B22" s="119" t="s">
        <v>41</v>
      </c>
      <c r="C22" s="15" t="s">
        <v>0</v>
      </c>
      <c r="D22" s="15" t="s">
        <v>17</v>
      </c>
      <c r="E22" s="39">
        <v>126</v>
      </c>
      <c r="F22" s="39">
        <v>43</v>
      </c>
      <c r="G22" s="57">
        <f t="shared" si="0"/>
        <v>0.3412698412698413</v>
      </c>
      <c r="H22" s="6"/>
    </row>
    <row r="23" spans="1:8" ht="19.5" customHeight="1" thickBot="1">
      <c r="A23" s="9"/>
      <c r="B23" s="120"/>
      <c r="C23" s="15" t="s">
        <v>0</v>
      </c>
      <c r="D23" s="15" t="s">
        <v>18</v>
      </c>
      <c r="E23" s="39">
        <v>5</v>
      </c>
      <c r="F23" s="39">
        <v>0</v>
      </c>
      <c r="G23" s="57">
        <f t="shared" si="0"/>
        <v>0</v>
      </c>
      <c r="H23" s="6"/>
    </row>
    <row r="24" spans="1:8" ht="19.5" customHeight="1" thickBot="1">
      <c r="A24" s="9"/>
      <c r="B24" s="120"/>
      <c r="C24" s="15" t="s">
        <v>3</v>
      </c>
      <c r="D24" s="35" t="s">
        <v>60</v>
      </c>
      <c r="E24" s="39">
        <v>26</v>
      </c>
      <c r="F24" s="39">
        <v>3</v>
      </c>
      <c r="G24" s="57">
        <f t="shared" si="0"/>
        <v>0.11538461538461539</v>
      </c>
      <c r="H24" s="6"/>
    </row>
    <row r="25" spans="1:8" ht="19.5" customHeight="1" thickBot="1">
      <c r="A25" s="9"/>
      <c r="B25" s="120"/>
      <c r="C25" s="106" t="s">
        <v>27</v>
      </c>
      <c r="D25" s="106"/>
      <c r="E25" s="40">
        <f>SUM(E22:E24)</f>
        <v>157</v>
      </c>
      <c r="F25" s="40">
        <f>SUM(F22:F24)</f>
        <v>46</v>
      </c>
      <c r="G25" s="58">
        <f t="shared" si="0"/>
        <v>0.2929936305732484</v>
      </c>
      <c r="H25" s="6"/>
    </row>
    <row r="26" spans="1:8" ht="19.5" customHeight="1" thickBot="1">
      <c r="A26" s="9"/>
      <c r="B26" s="118" t="s">
        <v>42</v>
      </c>
      <c r="C26" s="14" t="s">
        <v>1</v>
      </c>
      <c r="D26" s="34" t="s">
        <v>61</v>
      </c>
      <c r="E26" s="37">
        <v>290</v>
      </c>
      <c r="F26" s="37">
        <v>51</v>
      </c>
      <c r="G26" s="55">
        <f t="shared" si="0"/>
        <v>0.17586206896551723</v>
      </c>
      <c r="H26" s="6"/>
    </row>
    <row r="27" spans="1:8" ht="19.5" customHeight="1" thickBot="1">
      <c r="A27" s="9"/>
      <c r="B27" s="101"/>
      <c r="C27" s="14" t="s">
        <v>1</v>
      </c>
      <c r="D27" s="34" t="s">
        <v>62</v>
      </c>
      <c r="E27" s="37">
        <v>41</v>
      </c>
      <c r="F27" s="37">
        <v>6</v>
      </c>
      <c r="G27" s="55">
        <f t="shared" si="0"/>
        <v>0.14634146341463414</v>
      </c>
      <c r="H27" s="6"/>
    </row>
    <row r="28" spans="1:8" ht="19.5" customHeight="1" thickBot="1">
      <c r="A28" s="9"/>
      <c r="B28" s="101"/>
      <c r="C28" s="122" t="s">
        <v>28</v>
      </c>
      <c r="D28" s="122"/>
      <c r="E28" s="38">
        <f>SUM(E26:E27)</f>
        <v>331</v>
      </c>
      <c r="F28" s="38">
        <f>SUM(F26:F27)</f>
        <v>57</v>
      </c>
      <c r="G28" s="56">
        <f t="shared" si="0"/>
        <v>0.17220543806646527</v>
      </c>
      <c r="H28" s="6"/>
    </row>
    <row r="29" spans="1:8" ht="19.5" customHeight="1" thickBot="1">
      <c r="A29" s="9"/>
      <c r="B29" s="109" t="s">
        <v>43</v>
      </c>
      <c r="C29" s="15" t="s">
        <v>0</v>
      </c>
      <c r="D29" s="15" t="s">
        <v>10</v>
      </c>
      <c r="E29" s="39">
        <v>113</v>
      </c>
      <c r="F29" s="39">
        <v>53</v>
      </c>
      <c r="G29" s="57">
        <f t="shared" si="0"/>
        <v>0.4690265486725664</v>
      </c>
      <c r="H29" s="6"/>
    </row>
    <row r="30" spans="1:8" ht="19.5" customHeight="1" thickBot="1">
      <c r="A30" s="9"/>
      <c r="B30" s="123"/>
      <c r="C30" s="105" t="s">
        <v>44</v>
      </c>
      <c r="D30" s="106"/>
      <c r="E30" s="40">
        <f>SUM(E29)</f>
        <v>113</v>
      </c>
      <c r="F30" s="40">
        <f>SUM(F29)</f>
        <v>53</v>
      </c>
      <c r="G30" s="56">
        <f>+F30/E30</f>
        <v>0.4690265486725664</v>
      </c>
      <c r="H30" s="6"/>
    </row>
    <row r="31" spans="1:8" ht="19.5" customHeight="1">
      <c r="A31" s="9"/>
      <c r="B31" s="99" t="s">
        <v>91</v>
      </c>
      <c r="C31" s="100"/>
      <c r="D31" s="100"/>
      <c r="E31" s="41">
        <f>E30+E28+E25+E21+E16+E13+E10+E8</f>
        <v>1778</v>
      </c>
      <c r="F31" s="41">
        <f>F30+F28+F25+F21+F16+F13+F10+F8</f>
        <v>580</v>
      </c>
      <c r="G31" s="59">
        <f>+F31/E31</f>
        <v>0.3262092238470191</v>
      </c>
      <c r="H31" s="6"/>
    </row>
    <row r="32" spans="1:8" s="4" customFormat="1" ht="7.5" customHeight="1">
      <c r="A32" s="12"/>
      <c r="B32" s="7"/>
      <c r="C32" s="7"/>
      <c r="D32" s="7"/>
      <c r="E32" s="42"/>
      <c r="F32" s="42"/>
      <c r="G32" s="8"/>
      <c r="H32" s="11"/>
    </row>
    <row r="33" spans="1:8" s="4" customFormat="1" ht="7.5" customHeight="1">
      <c r="A33" s="16"/>
      <c r="B33" s="17"/>
      <c r="C33" s="17"/>
      <c r="D33" s="17"/>
      <c r="E33" s="43"/>
      <c r="F33" s="43"/>
      <c r="G33" s="18"/>
      <c r="H33" s="19"/>
    </row>
    <row r="34" spans="1:8" s="4" customFormat="1" ht="7.5" customHeight="1">
      <c r="A34" s="20"/>
      <c r="B34" s="21"/>
      <c r="C34" s="21"/>
      <c r="D34" s="21"/>
      <c r="E34" s="44"/>
      <c r="F34" s="44"/>
      <c r="G34" s="22"/>
      <c r="H34" s="23"/>
    </row>
    <row r="35" spans="1:8" s="4" customFormat="1" ht="3.75" customHeight="1" thickBot="1">
      <c r="A35" s="13"/>
      <c r="B35" s="5"/>
      <c r="C35" s="5"/>
      <c r="D35" s="5"/>
      <c r="E35" s="45"/>
      <c r="F35" s="45"/>
      <c r="G35" s="24"/>
      <c r="H35" s="10"/>
    </row>
    <row r="36" spans="1:8" s="4" customFormat="1" ht="51.75" thickBot="1">
      <c r="A36" s="9"/>
      <c r="B36" s="36" t="s">
        <v>95</v>
      </c>
      <c r="C36" s="117" t="s">
        <v>46</v>
      </c>
      <c r="D36" s="117"/>
      <c r="E36" s="36" t="s">
        <v>101</v>
      </c>
      <c r="F36" s="36" t="s">
        <v>89</v>
      </c>
      <c r="G36" s="36" t="s">
        <v>90</v>
      </c>
      <c r="H36" s="6"/>
    </row>
    <row r="37" spans="1:8" ht="19.5" customHeight="1" thickBot="1">
      <c r="A37" s="9"/>
      <c r="B37" s="101" t="s">
        <v>36</v>
      </c>
      <c r="C37" s="14" t="s">
        <v>2</v>
      </c>
      <c r="D37" s="34" t="s">
        <v>64</v>
      </c>
      <c r="E37" s="73">
        <v>11</v>
      </c>
      <c r="F37" s="73">
        <v>3</v>
      </c>
      <c r="G37" s="74">
        <f aca="true" t="shared" si="1" ref="G37:G57">+F37/E37</f>
        <v>0.2727272727272727</v>
      </c>
      <c r="H37" s="6"/>
    </row>
    <row r="38" spans="1:8" ht="19.5" customHeight="1" thickBot="1">
      <c r="A38" s="9"/>
      <c r="B38" s="101"/>
      <c r="C38" s="27" t="s">
        <v>23</v>
      </c>
      <c r="D38" s="26"/>
      <c r="E38" s="75">
        <f>SUM(E37)</f>
        <v>11</v>
      </c>
      <c r="F38" s="75">
        <f>SUM(F37)</f>
        <v>3</v>
      </c>
      <c r="G38" s="76">
        <f t="shared" si="1"/>
        <v>0.2727272727272727</v>
      </c>
      <c r="H38" s="6"/>
    </row>
    <row r="39" spans="1:8" ht="19.5" customHeight="1" thickBot="1">
      <c r="A39" s="9"/>
      <c r="B39" s="120" t="s">
        <v>38</v>
      </c>
      <c r="C39" s="15" t="s">
        <v>1</v>
      </c>
      <c r="D39" s="35" t="s">
        <v>63</v>
      </c>
      <c r="E39" s="77">
        <v>27</v>
      </c>
      <c r="F39" s="77">
        <v>4</v>
      </c>
      <c r="G39" s="85" t="s">
        <v>56</v>
      </c>
      <c r="H39" s="6"/>
    </row>
    <row r="40" spans="1:8" ht="19.5" customHeight="1" thickBot="1">
      <c r="A40" s="9"/>
      <c r="B40" s="120"/>
      <c r="C40" s="15" t="s">
        <v>2</v>
      </c>
      <c r="D40" s="15" t="s">
        <v>13</v>
      </c>
      <c r="E40" s="77">
        <v>105</v>
      </c>
      <c r="F40" s="77">
        <v>9</v>
      </c>
      <c r="G40" s="78">
        <f t="shared" si="1"/>
        <v>0.08571428571428572</v>
      </c>
      <c r="H40" s="6"/>
    </row>
    <row r="41" spans="1:8" ht="19.5" customHeight="1" thickBot="1">
      <c r="A41" s="9"/>
      <c r="B41" s="120"/>
      <c r="C41" s="27" t="s">
        <v>24</v>
      </c>
      <c r="D41" s="26"/>
      <c r="E41" s="75">
        <f>SUM(E39:E40)</f>
        <v>132</v>
      </c>
      <c r="F41" s="75">
        <f>SUM(F39:F40)</f>
        <v>13</v>
      </c>
      <c r="G41" s="76">
        <f t="shared" si="1"/>
        <v>0.09848484848484848</v>
      </c>
      <c r="H41" s="6"/>
    </row>
    <row r="42" spans="1:8" ht="19.5" customHeight="1" thickBot="1">
      <c r="A42" s="9"/>
      <c r="B42" s="101" t="s">
        <v>39</v>
      </c>
      <c r="C42" s="14" t="s">
        <v>1</v>
      </c>
      <c r="D42" s="34" t="s">
        <v>99</v>
      </c>
      <c r="E42" s="73">
        <v>32</v>
      </c>
      <c r="F42" s="73">
        <v>8</v>
      </c>
      <c r="G42" s="74">
        <f t="shared" si="1"/>
        <v>0.25</v>
      </c>
      <c r="H42" s="6"/>
    </row>
    <row r="43" spans="1:8" ht="19.5" customHeight="1" thickBot="1">
      <c r="A43" s="9"/>
      <c r="B43" s="101"/>
      <c r="C43" s="27" t="s">
        <v>25</v>
      </c>
      <c r="D43" s="26"/>
      <c r="E43" s="75">
        <f>SUM(E42)</f>
        <v>32</v>
      </c>
      <c r="F43" s="75">
        <f>SUM(F42)</f>
        <v>8</v>
      </c>
      <c r="G43" s="76">
        <f t="shared" si="1"/>
        <v>0.25</v>
      </c>
      <c r="H43" s="6"/>
    </row>
    <row r="44" spans="1:8" ht="19.5" customHeight="1" thickBot="1">
      <c r="A44" s="9"/>
      <c r="B44" s="119" t="s">
        <v>40</v>
      </c>
      <c r="C44" s="15" t="s">
        <v>2</v>
      </c>
      <c r="D44" s="35" t="s">
        <v>65</v>
      </c>
      <c r="E44" s="77">
        <v>23</v>
      </c>
      <c r="F44" s="77">
        <v>13</v>
      </c>
      <c r="G44" s="78">
        <f t="shared" si="1"/>
        <v>0.5652173913043478</v>
      </c>
      <c r="H44" s="6"/>
    </row>
    <row r="45" spans="1:8" ht="19.5" customHeight="1" thickBot="1">
      <c r="A45" s="9"/>
      <c r="B45" s="120"/>
      <c r="C45" s="15" t="s">
        <v>4</v>
      </c>
      <c r="D45" s="15" t="s">
        <v>16</v>
      </c>
      <c r="E45" s="77">
        <v>25</v>
      </c>
      <c r="F45" s="77">
        <v>8</v>
      </c>
      <c r="G45" s="78">
        <f t="shared" si="1"/>
        <v>0.32</v>
      </c>
      <c r="H45" s="6"/>
    </row>
    <row r="46" spans="1:8" ht="19.5" customHeight="1" thickBot="1">
      <c r="A46" s="9"/>
      <c r="B46" s="120"/>
      <c r="C46" s="27" t="s">
        <v>26</v>
      </c>
      <c r="D46" s="26"/>
      <c r="E46" s="75">
        <f>SUM(E44:E45)</f>
        <v>48</v>
      </c>
      <c r="F46" s="75">
        <f>SUM(F44:F45)</f>
        <v>21</v>
      </c>
      <c r="G46" s="76">
        <f t="shared" si="1"/>
        <v>0.4375</v>
      </c>
      <c r="H46" s="6"/>
    </row>
    <row r="47" spans="1:8" ht="19.5" customHeight="1" thickBot="1">
      <c r="A47" s="9"/>
      <c r="B47" s="118" t="s">
        <v>47</v>
      </c>
      <c r="C47" s="14" t="s">
        <v>3</v>
      </c>
      <c r="D47" s="34" t="s">
        <v>66</v>
      </c>
      <c r="E47" s="73">
        <v>6</v>
      </c>
      <c r="F47" s="73">
        <v>0</v>
      </c>
      <c r="G47" s="79">
        <f>F47/E47</f>
        <v>0</v>
      </c>
      <c r="H47" s="6"/>
    </row>
    <row r="48" spans="1:8" ht="19.5" customHeight="1" thickBot="1">
      <c r="A48" s="9"/>
      <c r="B48" s="101"/>
      <c r="C48" s="14" t="s">
        <v>4</v>
      </c>
      <c r="D48" s="34" t="s">
        <v>67</v>
      </c>
      <c r="E48" s="73">
        <v>4</v>
      </c>
      <c r="F48" s="73">
        <v>0</v>
      </c>
      <c r="G48" s="79">
        <f>F48/E48</f>
        <v>0</v>
      </c>
      <c r="H48" s="6"/>
    </row>
    <row r="49" spans="1:8" ht="19.5" customHeight="1" thickBot="1">
      <c r="A49" s="9"/>
      <c r="B49" s="101"/>
      <c r="C49" s="27" t="s">
        <v>29</v>
      </c>
      <c r="D49" s="26"/>
      <c r="E49" s="75">
        <f>SUM(E47:E48)</f>
        <v>10</v>
      </c>
      <c r="F49" s="75">
        <f>SUM(F47:F48)</f>
        <v>0</v>
      </c>
      <c r="G49" s="76">
        <f t="shared" si="1"/>
        <v>0</v>
      </c>
      <c r="H49" s="6"/>
    </row>
    <row r="50" spans="1:8" ht="19.5" customHeight="1" thickBot="1">
      <c r="A50" s="9"/>
      <c r="B50" s="119" t="s">
        <v>48</v>
      </c>
      <c r="C50" s="15" t="s">
        <v>3</v>
      </c>
      <c r="D50" s="35" t="s">
        <v>58</v>
      </c>
      <c r="E50" s="77">
        <v>20</v>
      </c>
      <c r="F50" s="77">
        <v>7</v>
      </c>
      <c r="G50" s="78">
        <f t="shared" si="1"/>
        <v>0.35</v>
      </c>
      <c r="H50" s="6"/>
    </row>
    <row r="51" spans="1:8" ht="19.5" customHeight="1" thickBot="1">
      <c r="A51" s="9"/>
      <c r="B51" s="120"/>
      <c r="C51" s="27" t="s">
        <v>30</v>
      </c>
      <c r="D51" s="26"/>
      <c r="E51" s="75">
        <f>SUM(E50)</f>
        <v>20</v>
      </c>
      <c r="F51" s="75">
        <f>SUM(F50)</f>
        <v>7</v>
      </c>
      <c r="G51" s="76">
        <f t="shared" si="1"/>
        <v>0.35</v>
      </c>
      <c r="H51" s="6"/>
    </row>
    <row r="52" spans="1:8" ht="19.5" customHeight="1" thickBot="1">
      <c r="A52" s="9"/>
      <c r="B52" s="118" t="s">
        <v>49</v>
      </c>
      <c r="C52" s="14" t="s">
        <v>2</v>
      </c>
      <c r="D52" s="34" t="s">
        <v>68</v>
      </c>
      <c r="E52" s="73">
        <v>26</v>
      </c>
      <c r="F52" s="73">
        <v>2</v>
      </c>
      <c r="G52" s="79">
        <f>F52/E52</f>
        <v>0.07692307692307693</v>
      </c>
      <c r="H52" s="6"/>
    </row>
    <row r="53" spans="1:8" ht="19.5" customHeight="1" thickBot="1">
      <c r="A53" s="9"/>
      <c r="B53" s="101"/>
      <c r="C53" s="27" t="s">
        <v>31</v>
      </c>
      <c r="D53" s="26"/>
      <c r="E53" s="75">
        <f>SUM(E52)</f>
        <v>26</v>
      </c>
      <c r="F53" s="75">
        <f>SUM(F52)</f>
        <v>2</v>
      </c>
      <c r="G53" s="60">
        <f>F53/E53</f>
        <v>0.07692307692307693</v>
      </c>
      <c r="H53" s="6"/>
    </row>
    <row r="54" spans="1:8" ht="19.5" customHeight="1" thickBot="1">
      <c r="A54" s="9"/>
      <c r="B54" s="119" t="s">
        <v>53</v>
      </c>
      <c r="C54" s="15" t="s">
        <v>7</v>
      </c>
      <c r="D54" s="35" t="s">
        <v>103</v>
      </c>
      <c r="E54" s="77">
        <v>2</v>
      </c>
      <c r="F54" s="77">
        <v>0</v>
      </c>
      <c r="G54" s="78">
        <f t="shared" si="1"/>
        <v>0</v>
      </c>
      <c r="H54" s="6"/>
    </row>
    <row r="55" spans="1:8" ht="19.5" customHeight="1" thickBot="1">
      <c r="A55" s="9"/>
      <c r="B55" s="120"/>
      <c r="C55" s="27" t="s">
        <v>33</v>
      </c>
      <c r="D55" s="26"/>
      <c r="E55" s="75">
        <f>SUM(E54)</f>
        <v>2</v>
      </c>
      <c r="F55" s="75">
        <f>SUM(F54)</f>
        <v>0</v>
      </c>
      <c r="G55" s="60">
        <f>F55/E55</f>
        <v>0</v>
      </c>
      <c r="H55" s="6"/>
    </row>
    <row r="56" spans="1:8" ht="19.5" customHeight="1" thickBot="1">
      <c r="A56" s="9"/>
      <c r="B56" s="118" t="s">
        <v>50</v>
      </c>
      <c r="C56" s="14" t="s">
        <v>22</v>
      </c>
      <c r="D56" s="34" t="s">
        <v>63</v>
      </c>
      <c r="E56" s="73">
        <v>11</v>
      </c>
      <c r="F56" s="73">
        <v>2</v>
      </c>
      <c r="G56" s="79">
        <f t="shared" si="1"/>
        <v>0.18181818181818182</v>
      </c>
      <c r="H56" s="6"/>
    </row>
    <row r="57" spans="1:8" ht="19.5" customHeight="1" thickBot="1">
      <c r="A57" s="9"/>
      <c r="B57" s="101"/>
      <c r="C57" s="27" t="s">
        <v>34</v>
      </c>
      <c r="D57" s="26"/>
      <c r="E57" s="75">
        <f>SUM(E56)</f>
        <v>11</v>
      </c>
      <c r="F57" s="75">
        <f>SUM(F56)</f>
        <v>2</v>
      </c>
      <c r="G57" s="60">
        <f t="shared" si="1"/>
        <v>0.18181818181818182</v>
      </c>
      <c r="H57" s="6"/>
    </row>
    <row r="58" spans="1:8" ht="19.5" customHeight="1">
      <c r="A58" s="9"/>
      <c r="B58" s="99" t="s">
        <v>97</v>
      </c>
      <c r="C58" s="100"/>
      <c r="D58" s="100"/>
      <c r="E58" s="46">
        <f>E38+E41+E43+E46+E49+E51+E53+E55+E57</f>
        <v>292</v>
      </c>
      <c r="F58" s="41">
        <f>F38+F41+F43+F46+F49+F51+F53+F55+F57</f>
        <v>56</v>
      </c>
      <c r="G58" s="61">
        <f>+F58/E58</f>
        <v>0.1917808219178082</v>
      </c>
      <c r="H58" s="6"/>
    </row>
    <row r="59" spans="1:8" ht="3.75" customHeight="1">
      <c r="A59" s="12"/>
      <c r="B59" s="31"/>
      <c r="C59" s="31"/>
      <c r="D59" s="31"/>
      <c r="E59" s="47"/>
      <c r="F59" s="47"/>
      <c r="G59" s="31"/>
      <c r="H59" s="11"/>
    </row>
    <row r="60" spans="1:8" ht="12.75">
      <c r="A60" s="28"/>
      <c r="B60" s="29"/>
      <c r="C60" s="29"/>
      <c r="D60" s="29"/>
      <c r="E60" s="48"/>
      <c r="F60" s="48"/>
      <c r="G60" s="29"/>
      <c r="H60" s="30"/>
    </row>
    <row r="61" spans="1:8" ht="3.75" customHeight="1" thickBot="1">
      <c r="A61" s="13"/>
      <c r="B61" s="5"/>
      <c r="C61" s="5"/>
      <c r="D61" s="5"/>
      <c r="E61" s="49"/>
      <c r="F61" s="49"/>
      <c r="G61" s="5"/>
      <c r="H61" s="10"/>
    </row>
    <row r="62" spans="1:8" ht="51.75" thickBot="1">
      <c r="A62" s="9"/>
      <c r="B62" s="36" t="s">
        <v>95</v>
      </c>
      <c r="C62" s="117" t="s">
        <v>9</v>
      </c>
      <c r="D62" s="117"/>
      <c r="E62" s="36" t="s">
        <v>101</v>
      </c>
      <c r="F62" s="36" t="s">
        <v>89</v>
      </c>
      <c r="G62" s="36" t="s">
        <v>90</v>
      </c>
      <c r="H62" s="6"/>
    </row>
    <row r="63" spans="1:8" ht="19.5" customHeight="1" thickBot="1">
      <c r="A63" s="9"/>
      <c r="B63" s="107" t="s">
        <v>36</v>
      </c>
      <c r="C63" s="72" t="s">
        <v>1</v>
      </c>
      <c r="D63" s="34" t="s">
        <v>69</v>
      </c>
      <c r="E63" s="37">
        <v>12</v>
      </c>
      <c r="F63" s="37">
        <v>1</v>
      </c>
      <c r="G63" s="86">
        <f>F63/E63</f>
        <v>0.08333333333333333</v>
      </c>
      <c r="H63" s="6"/>
    </row>
    <row r="64" spans="1:8" ht="19.5" customHeight="1" thickBot="1">
      <c r="A64" s="9"/>
      <c r="B64" s="108"/>
      <c r="C64" s="103" t="s">
        <v>23</v>
      </c>
      <c r="D64" s="104"/>
      <c r="E64" s="38">
        <f>SUM(E63)</f>
        <v>12</v>
      </c>
      <c r="F64" s="38">
        <f>SUM(F63)</f>
        <v>1</v>
      </c>
      <c r="G64" s="87">
        <f>F64/E64</f>
        <v>0.08333333333333333</v>
      </c>
      <c r="H64" s="6"/>
    </row>
    <row r="65" spans="1:8" ht="19.5" customHeight="1" thickBot="1">
      <c r="A65" s="9"/>
      <c r="B65" s="109" t="s">
        <v>41</v>
      </c>
      <c r="C65" s="66" t="s">
        <v>1</v>
      </c>
      <c r="D65" s="35" t="s">
        <v>70</v>
      </c>
      <c r="E65" s="39">
        <v>104</v>
      </c>
      <c r="F65" s="39">
        <v>7</v>
      </c>
      <c r="G65" s="57">
        <f>+F65/E65</f>
        <v>0.0673076923076923</v>
      </c>
      <c r="H65" s="6"/>
    </row>
    <row r="66" spans="1:8" ht="19.5" customHeight="1" thickBot="1">
      <c r="A66" s="9"/>
      <c r="B66" s="110"/>
      <c r="C66" s="103" t="s">
        <v>27</v>
      </c>
      <c r="D66" s="104"/>
      <c r="E66" s="38">
        <f>SUM(E65)</f>
        <v>104</v>
      </c>
      <c r="F66" s="38">
        <f>SUM(F65)</f>
        <v>7</v>
      </c>
      <c r="G66" s="56">
        <f>F66/E66</f>
        <v>0.0673076923076923</v>
      </c>
      <c r="H66" s="6"/>
    </row>
    <row r="67" spans="1:8" ht="19.5" customHeight="1" thickBot="1">
      <c r="A67" s="9"/>
      <c r="B67" s="107" t="s">
        <v>42</v>
      </c>
      <c r="C67" s="72" t="s">
        <v>3</v>
      </c>
      <c r="D67" s="34" t="s">
        <v>71</v>
      </c>
      <c r="E67" s="37">
        <v>91</v>
      </c>
      <c r="F67" s="37">
        <v>2</v>
      </c>
      <c r="G67" s="55">
        <f>+F67/E67</f>
        <v>0.02197802197802198</v>
      </c>
      <c r="H67" s="6"/>
    </row>
    <row r="68" spans="1:8" ht="19.5" customHeight="1" thickBot="1">
      <c r="A68" s="9"/>
      <c r="B68" s="121"/>
      <c r="C68" s="67" t="s">
        <v>4</v>
      </c>
      <c r="D68" s="62" t="s">
        <v>72</v>
      </c>
      <c r="E68" s="50">
        <v>84</v>
      </c>
      <c r="F68" s="50">
        <v>3</v>
      </c>
      <c r="G68" s="93">
        <f>+F68/E68</f>
        <v>0.03571428571428571</v>
      </c>
      <c r="H68" s="6"/>
    </row>
    <row r="69" spans="1:8" ht="19.5" customHeight="1" thickBot="1">
      <c r="A69" s="9"/>
      <c r="B69" s="108"/>
      <c r="C69" s="105" t="s">
        <v>28</v>
      </c>
      <c r="D69" s="106"/>
      <c r="E69" s="40">
        <f>SUM(E67:E68)</f>
        <v>175</v>
      </c>
      <c r="F69" s="40">
        <f>SUM(F67:F68)</f>
        <v>5</v>
      </c>
      <c r="G69" s="56">
        <f>F69/E69</f>
        <v>0.02857142857142857</v>
      </c>
      <c r="H69" s="6"/>
    </row>
    <row r="70" spans="1:8" ht="19.5" customHeight="1" thickBot="1">
      <c r="A70" s="9"/>
      <c r="B70" s="114" t="s">
        <v>47</v>
      </c>
      <c r="C70" s="69" t="s">
        <v>1</v>
      </c>
      <c r="D70" s="63" t="s">
        <v>73</v>
      </c>
      <c r="E70" s="51">
        <v>8</v>
      </c>
      <c r="F70" s="51">
        <v>0</v>
      </c>
      <c r="G70" s="57">
        <f>+F70/E70</f>
        <v>0</v>
      </c>
      <c r="H70" s="6"/>
    </row>
    <row r="71" spans="1:8" ht="19.5" customHeight="1" thickBot="1">
      <c r="A71" s="9"/>
      <c r="B71" s="115"/>
      <c r="C71" s="70" t="s">
        <v>2</v>
      </c>
      <c r="D71" s="64" t="s">
        <v>74</v>
      </c>
      <c r="E71" s="52">
        <v>24</v>
      </c>
      <c r="F71" s="52">
        <v>1</v>
      </c>
      <c r="G71" s="57">
        <f>+F71/E71</f>
        <v>0.041666666666666664</v>
      </c>
      <c r="H71" s="6"/>
    </row>
    <row r="72" spans="1:8" ht="19.5" customHeight="1" thickBot="1">
      <c r="A72" s="9"/>
      <c r="B72" s="115"/>
      <c r="C72" s="69" t="s">
        <v>5</v>
      </c>
      <c r="D72" s="63" t="s">
        <v>75</v>
      </c>
      <c r="E72" s="51">
        <v>18</v>
      </c>
      <c r="F72" s="51">
        <v>0</v>
      </c>
      <c r="G72" s="57">
        <f>+F72/E72</f>
        <v>0</v>
      </c>
      <c r="H72" s="6"/>
    </row>
    <row r="73" spans="1:8" ht="19.5" customHeight="1" thickBot="1">
      <c r="A73" s="9"/>
      <c r="B73" s="116"/>
      <c r="C73" s="105" t="s">
        <v>29</v>
      </c>
      <c r="D73" s="106"/>
      <c r="E73" s="40">
        <f>SUM(E70:E72)</f>
        <v>50</v>
      </c>
      <c r="F73" s="40">
        <f>SUM(F70:F72)</f>
        <v>1</v>
      </c>
      <c r="G73" s="60">
        <f>+F73/E73</f>
        <v>0.02</v>
      </c>
      <c r="H73" s="6"/>
    </row>
    <row r="74" spans="1:8" ht="19.5" customHeight="1" thickBot="1">
      <c r="A74" s="9"/>
      <c r="B74" s="111" t="s">
        <v>48</v>
      </c>
      <c r="C74" s="67" t="s">
        <v>1</v>
      </c>
      <c r="D74" s="62" t="s">
        <v>76</v>
      </c>
      <c r="E74" s="50">
        <v>49</v>
      </c>
      <c r="F74" s="50">
        <v>9</v>
      </c>
      <c r="G74" s="93">
        <f>+F74/E74</f>
        <v>0.1836734693877551</v>
      </c>
      <c r="H74" s="6"/>
    </row>
    <row r="75" spans="1:8" ht="19.5" customHeight="1" thickBot="1">
      <c r="A75" s="9"/>
      <c r="B75" s="112"/>
      <c r="C75" s="68" t="s">
        <v>2</v>
      </c>
      <c r="D75" s="65" t="s">
        <v>77</v>
      </c>
      <c r="E75" s="53">
        <v>34</v>
      </c>
      <c r="F75" s="53">
        <v>4</v>
      </c>
      <c r="G75" s="96">
        <f aca="true" t="shared" si="2" ref="G75:G104">+F75/E75</f>
        <v>0.11764705882352941</v>
      </c>
      <c r="H75" s="6"/>
    </row>
    <row r="76" spans="1:8" ht="19.5" customHeight="1" thickBot="1">
      <c r="A76" s="9"/>
      <c r="B76" s="112"/>
      <c r="C76" s="67" t="s">
        <v>4</v>
      </c>
      <c r="D76" s="32" t="s">
        <v>21</v>
      </c>
      <c r="E76" s="50">
        <v>38</v>
      </c>
      <c r="F76" s="50">
        <v>13</v>
      </c>
      <c r="G76" s="93">
        <f t="shared" si="2"/>
        <v>0.34210526315789475</v>
      </c>
      <c r="H76" s="6"/>
    </row>
    <row r="77" spans="1:8" ht="19.5" customHeight="1" thickBot="1">
      <c r="A77" s="9"/>
      <c r="B77" s="113"/>
      <c r="C77" s="105" t="s">
        <v>30</v>
      </c>
      <c r="D77" s="106"/>
      <c r="E77" s="40">
        <f>SUM(E74:E76)</f>
        <v>121</v>
      </c>
      <c r="F77" s="40">
        <f>SUM(F74:F76)</f>
        <v>26</v>
      </c>
      <c r="G77" s="56">
        <f>F77/E77</f>
        <v>0.21487603305785125</v>
      </c>
      <c r="H77" s="6"/>
    </row>
    <row r="78" spans="1:8" ht="19.5" customHeight="1" thickBot="1">
      <c r="A78" s="9"/>
      <c r="B78" s="114" t="s">
        <v>49</v>
      </c>
      <c r="C78" s="69" t="s">
        <v>0</v>
      </c>
      <c r="D78" s="33" t="s">
        <v>19</v>
      </c>
      <c r="E78" s="51">
        <v>305</v>
      </c>
      <c r="F78" s="51">
        <v>8</v>
      </c>
      <c r="G78" s="94">
        <f t="shared" si="2"/>
        <v>0.02622950819672131</v>
      </c>
      <c r="H78" s="6"/>
    </row>
    <row r="79" spans="1:8" ht="19.5" customHeight="1" thickBot="1">
      <c r="A79" s="9"/>
      <c r="B79" s="115"/>
      <c r="C79" s="66" t="s">
        <v>1</v>
      </c>
      <c r="D79" s="35" t="s">
        <v>78</v>
      </c>
      <c r="E79" s="39">
        <v>38</v>
      </c>
      <c r="F79" s="39">
        <v>0</v>
      </c>
      <c r="G79" s="88">
        <f>F79/E79</f>
        <v>0</v>
      </c>
      <c r="H79" s="6"/>
    </row>
    <row r="80" spans="1:8" ht="19.5" customHeight="1" thickBot="1">
      <c r="A80" s="9"/>
      <c r="B80" s="116"/>
      <c r="C80" s="105" t="s">
        <v>31</v>
      </c>
      <c r="D80" s="106"/>
      <c r="E80" s="40">
        <f>SUM(E78:E79)</f>
        <v>343</v>
      </c>
      <c r="F80" s="40">
        <f>SUM(F78:F79)</f>
        <v>8</v>
      </c>
      <c r="G80" s="56">
        <f>F80/E80</f>
        <v>0.023323615160349854</v>
      </c>
      <c r="H80" s="6"/>
    </row>
    <row r="81" spans="1:8" ht="19.5" customHeight="1" thickBot="1">
      <c r="A81" s="9"/>
      <c r="B81" s="107" t="s">
        <v>52</v>
      </c>
      <c r="C81" s="68" t="s">
        <v>1</v>
      </c>
      <c r="D81" s="65" t="s">
        <v>79</v>
      </c>
      <c r="E81" s="53">
        <v>10</v>
      </c>
      <c r="F81" s="53">
        <v>1</v>
      </c>
      <c r="G81" s="86">
        <f>F81/E81</f>
        <v>0.1</v>
      </c>
      <c r="H81" s="6"/>
    </row>
    <row r="82" spans="1:8" ht="19.5" customHeight="1" thickBot="1">
      <c r="A82" s="9"/>
      <c r="B82" s="121"/>
      <c r="C82" s="67" t="s">
        <v>2</v>
      </c>
      <c r="D82" s="62" t="s">
        <v>80</v>
      </c>
      <c r="E82" s="50">
        <v>59</v>
      </c>
      <c r="F82" s="50">
        <v>10</v>
      </c>
      <c r="G82" s="93">
        <f t="shared" si="2"/>
        <v>0.1694915254237288</v>
      </c>
      <c r="H82" s="6"/>
    </row>
    <row r="83" spans="1:8" ht="19.5" customHeight="1" thickBot="1">
      <c r="A83" s="9"/>
      <c r="B83" s="121"/>
      <c r="C83" s="68" t="s">
        <v>3</v>
      </c>
      <c r="D83" s="65" t="s">
        <v>81</v>
      </c>
      <c r="E83" s="53">
        <v>37</v>
      </c>
      <c r="F83" s="53">
        <v>3</v>
      </c>
      <c r="G83" s="96">
        <f t="shared" si="2"/>
        <v>0.08108108108108109</v>
      </c>
      <c r="H83" s="6"/>
    </row>
    <row r="84" spans="1:8" ht="19.5" customHeight="1" thickBot="1">
      <c r="A84" s="9"/>
      <c r="B84" s="121"/>
      <c r="C84" s="67" t="s">
        <v>4</v>
      </c>
      <c r="D84" s="62" t="s">
        <v>82</v>
      </c>
      <c r="E84" s="50">
        <v>72</v>
      </c>
      <c r="F84" s="50">
        <v>5</v>
      </c>
      <c r="G84" s="93">
        <f t="shared" si="2"/>
        <v>0.06944444444444445</v>
      </c>
      <c r="H84" s="6"/>
    </row>
    <row r="85" spans="1:8" ht="19.5" customHeight="1" thickBot="1">
      <c r="A85" s="9"/>
      <c r="B85" s="121"/>
      <c r="C85" s="68" t="s">
        <v>5</v>
      </c>
      <c r="D85" s="65" t="s">
        <v>83</v>
      </c>
      <c r="E85" s="53">
        <v>38</v>
      </c>
      <c r="F85" s="53">
        <v>2</v>
      </c>
      <c r="G85" s="96">
        <f t="shared" si="2"/>
        <v>0.05263157894736842</v>
      </c>
      <c r="H85" s="6"/>
    </row>
    <row r="86" spans="1:8" ht="19.5" customHeight="1" thickBot="1">
      <c r="A86" s="9"/>
      <c r="B86" s="121"/>
      <c r="C86" s="71" t="s">
        <v>6</v>
      </c>
      <c r="D86" s="62" t="s">
        <v>84</v>
      </c>
      <c r="E86" s="50">
        <v>48</v>
      </c>
      <c r="F86" s="50">
        <v>12</v>
      </c>
      <c r="G86" s="93">
        <f t="shared" si="2"/>
        <v>0.25</v>
      </c>
      <c r="H86" s="6"/>
    </row>
    <row r="87" spans="1:8" ht="19.5" customHeight="1" thickBot="1">
      <c r="A87" s="9"/>
      <c r="B87" s="108"/>
      <c r="C87" s="105" t="s">
        <v>32</v>
      </c>
      <c r="D87" s="106"/>
      <c r="E87" s="40">
        <f>SUM(E81:E86)</f>
        <v>264</v>
      </c>
      <c r="F87" s="40">
        <f>SUM(F81:F86)</f>
        <v>33</v>
      </c>
      <c r="G87" s="56">
        <f>F87/E87</f>
        <v>0.125</v>
      </c>
      <c r="H87" s="6"/>
    </row>
    <row r="88" spans="1:8" ht="19.5" customHeight="1" thickBot="1">
      <c r="A88" s="9"/>
      <c r="B88" s="114" t="s">
        <v>53</v>
      </c>
      <c r="C88" s="69" t="s">
        <v>2</v>
      </c>
      <c r="D88" s="63" t="s">
        <v>80</v>
      </c>
      <c r="E88" s="51">
        <v>31</v>
      </c>
      <c r="F88" s="51">
        <v>0</v>
      </c>
      <c r="G88" s="94">
        <f t="shared" si="2"/>
        <v>0</v>
      </c>
      <c r="H88" s="6"/>
    </row>
    <row r="89" spans="1:8" ht="19.5" customHeight="1" thickBot="1">
      <c r="A89" s="9"/>
      <c r="B89" s="115"/>
      <c r="C89" s="70" t="s">
        <v>3</v>
      </c>
      <c r="D89" s="64" t="s">
        <v>81</v>
      </c>
      <c r="E89" s="52">
        <v>9</v>
      </c>
      <c r="F89" s="52">
        <v>1</v>
      </c>
      <c r="G89" s="95">
        <f t="shared" si="2"/>
        <v>0.1111111111111111</v>
      </c>
      <c r="H89" s="6"/>
    </row>
    <row r="90" spans="1:8" ht="19.5" customHeight="1" thickBot="1">
      <c r="A90" s="9"/>
      <c r="B90" s="115"/>
      <c r="C90" s="69" t="s">
        <v>4</v>
      </c>
      <c r="D90" s="63" t="s">
        <v>82</v>
      </c>
      <c r="E90" s="51">
        <v>20</v>
      </c>
      <c r="F90" s="51">
        <v>0</v>
      </c>
      <c r="G90" s="94">
        <f t="shared" si="2"/>
        <v>0</v>
      </c>
      <c r="H90" s="6"/>
    </row>
    <row r="91" spans="1:8" ht="19.5" customHeight="1" thickBot="1">
      <c r="A91" s="9"/>
      <c r="B91" s="115"/>
      <c r="C91" s="70" t="s">
        <v>5</v>
      </c>
      <c r="D91" s="64" t="s">
        <v>85</v>
      </c>
      <c r="E91" s="52">
        <v>18</v>
      </c>
      <c r="F91" s="52">
        <v>0</v>
      </c>
      <c r="G91" s="95">
        <f t="shared" si="2"/>
        <v>0</v>
      </c>
      <c r="H91" s="6"/>
    </row>
    <row r="92" spans="1:8" ht="19.5" customHeight="1" thickBot="1">
      <c r="A92" s="9"/>
      <c r="B92" s="115"/>
      <c r="C92" s="69" t="s">
        <v>6</v>
      </c>
      <c r="D92" s="63" t="s">
        <v>86</v>
      </c>
      <c r="E92" s="51">
        <v>12</v>
      </c>
      <c r="F92" s="51">
        <v>0</v>
      </c>
      <c r="G92" s="94">
        <f t="shared" si="2"/>
        <v>0</v>
      </c>
      <c r="H92" s="6"/>
    </row>
    <row r="93" spans="1:8" ht="19.5" customHeight="1" thickBot="1">
      <c r="A93" s="9"/>
      <c r="B93" s="116"/>
      <c r="C93" s="105" t="s">
        <v>33</v>
      </c>
      <c r="D93" s="106"/>
      <c r="E93" s="40">
        <f>SUM(E88:E92)</f>
        <v>90</v>
      </c>
      <c r="F93" s="40">
        <f>SUM(F88:F92)</f>
        <v>1</v>
      </c>
      <c r="G93" s="56">
        <f>F93/E93</f>
        <v>0.011111111111111112</v>
      </c>
      <c r="H93" s="6"/>
    </row>
    <row r="94" spans="1:8" ht="19.5" customHeight="1" thickBot="1">
      <c r="A94" s="9"/>
      <c r="B94" s="111" t="s">
        <v>50</v>
      </c>
      <c r="C94" s="67" t="s">
        <v>3</v>
      </c>
      <c r="D94" s="62" t="s">
        <v>87</v>
      </c>
      <c r="E94" s="50">
        <v>52</v>
      </c>
      <c r="F94" s="50">
        <v>5</v>
      </c>
      <c r="G94" s="93">
        <f t="shared" si="2"/>
        <v>0.09615384615384616</v>
      </c>
      <c r="H94" s="6"/>
    </row>
    <row r="95" spans="1:8" ht="19.5" customHeight="1" thickBot="1">
      <c r="A95" s="9"/>
      <c r="B95" s="112"/>
      <c r="C95" s="68" t="s">
        <v>4</v>
      </c>
      <c r="D95" s="65" t="s">
        <v>80</v>
      </c>
      <c r="E95" s="53">
        <v>87</v>
      </c>
      <c r="F95" s="53">
        <v>9</v>
      </c>
      <c r="G95" s="96">
        <f t="shared" si="2"/>
        <v>0.10344827586206896</v>
      </c>
      <c r="H95" s="6"/>
    </row>
    <row r="96" spans="1:8" ht="19.5" customHeight="1" thickBot="1">
      <c r="A96" s="9"/>
      <c r="B96" s="112"/>
      <c r="C96" s="67" t="s">
        <v>5</v>
      </c>
      <c r="D96" s="62" t="s">
        <v>83</v>
      </c>
      <c r="E96" s="50">
        <v>22</v>
      </c>
      <c r="F96" s="50">
        <v>0</v>
      </c>
      <c r="G96" s="86">
        <f>F96/E96</f>
        <v>0</v>
      </c>
      <c r="H96" s="6"/>
    </row>
    <row r="97" spans="1:8" ht="19.5" customHeight="1" thickBot="1">
      <c r="A97" s="9"/>
      <c r="B97" s="112"/>
      <c r="C97" s="68" t="s">
        <v>6</v>
      </c>
      <c r="D97" s="65" t="s">
        <v>81</v>
      </c>
      <c r="E97" s="53">
        <v>31</v>
      </c>
      <c r="F97" s="53">
        <v>0</v>
      </c>
      <c r="G97" s="96">
        <f t="shared" si="2"/>
        <v>0</v>
      </c>
      <c r="H97" s="6"/>
    </row>
    <row r="98" spans="1:8" ht="19.5" customHeight="1" thickBot="1">
      <c r="A98" s="9"/>
      <c r="B98" s="112"/>
      <c r="C98" s="67" t="s">
        <v>7</v>
      </c>
      <c r="D98" s="62" t="s">
        <v>82</v>
      </c>
      <c r="E98" s="50">
        <v>46</v>
      </c>
      <c r="F98" s="50">
        <v>3</v>
      </c>
      <c r="G98" s="93">
        <f t="shared" si="2"/>
        <v>0.06521739130434782</v>
      </c>
      <c r="H98" s="6"/>
    </row>
    <row r="99" spans="1:8" ht="19.5" customHeight="1" thickBot="1">
      <c r="A99" s="9"/>
      <c r="B99" s="112"/>
      <c r="C99" s="68" t="s">
        <v>8</v>
      </c>
      <c r="D99" s="65" t="s">
        <v>86</v>
      </c>
      <c r="E99" s="53">
        <v>91</v>
      </c>
      <c r="F99" s="53">
        <v>7</v>
      </c>
      <c r="G99" s="96">
        <f t="shared" si="2"/>
        <v>0.07692307692307693</v>
      </c>
      <c r="H99" s="6"/>
    </row>
    <row r="100" spans="1:8" ht="19.5" customHeight="1" thickBot="1">
      <c r="A100" s="9"/>
      <c r="B100" s="113"/>
      <c r="C100" s="105" t="s">
        <v>34</v>
      </c>
      <c r="D100" s="106"/>
      <c r="E100" s="40">
        <f>SUM(E94:E99)</f>
        <v>329</v>
      </c>
      <c r="F100" s="40">
        <f>SUM(F94:F99)</f>
        <v>24</v>
      </c>
      <c r="G100" s="56">
        <f>F100/E100</f>
        <v>0.0729483282674772</v>
      </c>
      <c r="H100" s="6"/>
    </row>
    <row r="101" spans="1:8" ht="19.5" customHeight="1" thickBot="1">
      <c r="A101" s="9"/>
      <c r="B101" s="109" t="s">
        <v>54</v>
      </c>
      <c r="C101" s="66" t="s">
        <v>0</v>
      </c>
      <c r="D101" s="15" t="s">
        <v>20</v>
      </c>
      <c r="E101" s="39">
        <v>101</v>
      </c>
      <c r="F101" s="39">
        <v>4</v>
      </c>
      <c r="G101" s="57">
        <f t="shared" si="2"/>
        <v>0.039603960396039604</v>
      </c>
      <c r="H101" s="6"/>
    </row>
    <row r="102" spans="1:8" ht="19.5" customHeight="1" thickBot="1">
      <c r="A102" s="9"/>
      <c r="B102" s="110"/>
      <c r="C102" s="105" t="s">
        <v>51</v>
      </c>
      <c r="D102" s="106"/>
      <c r="E102" s="40">
        <f>SUM(E101)</f>
        <v>101</v>
      </c>
      <c r="F102" s="40">
        <f>SUM(F101)</f>
        <v>4</v>
      </c>
      <c r="G102" s="56">
        <f>F102/E102</f>
        <v>0.039603960396039604</v>
      </c>
      <c r="H102" s="6"/>
    </row>
    <row r="103" spans="1:8" ht="19.5" customHeight="1" thickBot="1">
      <c r="A103" s="9"/>
      <c r="B103" s="99" t="s">
        <v>92</v>
      </c>
      <c r="C103" s="100"/>
      <c r="D103" s="100"/>
      <c r="E103" s="54">
        <f>E64+E66+E69+E73+E77+E80+E87+E93+E100+E102</f>
        <v>1589</v>
      </c>
      <c r="F103" s="54">
        <f>F64+F66+F69+F73+F77+F80+F87+F93+F100+F102</f>
        <v>110</v>
      </c>
      <c r="G103" s="97">
        <f>F103/E103</f>
        <v>0.06922592825676527</v>
      </c>
      <c r="H103" s="6"/>
    </row>
    <row r="104" spans="1:8" ht="19.5" customHeight="1" thickBot="1">
      <c r="A104" s="9"/>
      <c r="B104" s="99" t="s">
        <v>98</v>
      </c>
      <c r="C104" s="100"/>
      <c r="D104" s="100"/>
      <c r="E104" s="54">
        <f>E103+E58+E31</f>
        <v>3659</v>
      </c>
      <c r="F104" s="54">
        <f>F103+F58+F31</f>
        <v>746</v>
      </c>
      <c r="G104" s="97">
        <f t="shared" si="2"/>
        <v>0.20388084176004373</v>
      </c>
      <c r="H104" s="6"/>
    </row>
    <row r="105" spans="1:10" ht="12.75">
      <c r="A105" s="9"/>
      <c r="B105" s="125" t="s">
        <v>102</v>
      </c>
      <c r="C105" s="125"/>
      <c r="D105" s="125"/>
      <c r="E105" s="25"/>
      <c r="F105" s="25"/>
      <c r="G105" s="25"/>
      <c r="H105" s="6"/>
      <c r="J105" s="90"/>
    </row>
    <row r="106" spans="1:8" ht="3.75" customHeight="1">
      <c r="A106" s="12"/>
      <c r="B106" s="7"/>
      <c r="C106" s="7"/>
      <c r="D106" s="7"/>
      <c r="E106" s="7"/>
      <c r="F106" s="7"/>
      <c r="G106" s="7"/>
      <c r="H106" s="11"/>
    </row>
    <row r="107" spans="2:7" ht="12.75">
      <c r="B107" s="80"/>
      <c r="C107" s="80"/>
      <c r="D107" s="89"/>
      <c r="E107" s="89"/>
      <c r="F107" s="89"/>
      <c r="G107" s="89"/>
    </row>
    <row r="108" spans="2:7" ht="12.75">
      <c r="B108" s="80"/>
      <c r="C108" s="80"/>
      <c r="D108" s="81" t="s">
        <v>55</v>
      </c>
      <c r="E108" s="82" t="s">
        <v>93</v>
      </c>
      <c r="F108" s="82" t="s">
        <v>94</v>
      </c>
      <c r="G108" s="89"/>
    </row>
    <row r="109" spans="2:7" ht="12.75">
      <c r="B109" s="80"/>
      <c r="C109" s="80"/>
      <c r="D109" s="83" t="s">
        <v>54</v>
      </c>
      <c r="E109" s="91">
        <f>F101</f>
        <v>4</v>
      </c>
      <c r="F109" s="91">
        <f>E101-E109</f>
        <v>97</v>
      </c>
      <c r="G109" s="98"/>
    </row>
    <row r="110" spans="2:7" ht="12.75">
      <c r="B110" s="80"/>
      <c r="C110" s="80"/>
      <c r="D110" s="83" t="s">
        <v>50</v>
      </c>
      <c r="E110" s="91">
        <f>F57+F100</f>
        <v>26</v>
      </c>
      <c r="F110" s="91">
        <f>E100+E57-E110</f>
        <v>314</v>
      </c>
      <c r="G110" s="98"/>
    </row>
    <row r="111" spans="2:7" ht="12.75">
      <c r="B111" s="80"/>
      <c r="C111" s="80"/>
      <c r="D111" s="83" t="s">
        <v>53</v>
      </c>
      <c r="E111" s="91">
        <f>F93+F55</f>
        <v>1</v>
      </c>
      <c r="F111" s="91">
        <f>E93+E55-E111</f>
        <v>91</v>
      </c>
      <c r="G111" s="98"/>
    </row>
    <row r="112" spans="2:7" ht="12.75">
      <c r="B112" s="80"/>
      <c r="C112" s="80"/>
      <c r="D112" s="83" t="s">
        <v>52</v>
      </c>
      <c r="E112" s="91">
        <f>F87</f>
        <v>33</v>
      </c>
      <c r="F112" s="91">
        <f>E87-E112</f>
        <v>231</v>
      </c>
      <c r="G112" s="98"/>
    </row>
    <row r="113" spans="2:7" ht="12.75">
      <c r="B113" s="80"/>
      <c r="C113" s="80"/>
      <c r="D113" s="83" t="s">
        <v>49</v>
      </c>
      <c r="E113" s="91">
        <f>F53+F80</f>
        <v>10</v>
      </c>
      <c r="F113" s="91">
        <f>E53+E80-E113</f>
        <v>359</v>
      </c>
      <c r="G113" s="98"/>
    </row>
    <row r="114" spans="2:7" ht="12.75">
      <c r="B114" s="80"/>
      <c r="C114" s="80"/>
      <c r="D114" s="83" t="s">
        <v>48</v>
      </c>
      <c r="E114" s="91">
        <f>F51+F77</f>
        <v>33</v>
      </c>
      <c r="F114" s="91">
        <f>E51+E77-E114</f>
        <v>108</v>
      </c>
      <c r="G114" s="98"/>
    </row>
    <row r="115" spans="2:7" ht="12.75">
      <c r="B115" s="80"/>
      <c r="C115" s="80"/>
      <c r="D115" s="83" t="s">
        <v>43</v>
      </c>
      <c r="E115" s="91">
        <f>F30</f>
        <v>53</v>
      </c>
      <c r="F115" s="91">
        <f>E30-E115</f>
        <v>60</v>
      </c>
      <c r="G115" s="98"/>
    </row>
    <row r="116" spans="2:7" ht="12.75">
      <c r="B116" s="80"/>
      <c r="C116" s="80"/>
      <c r="D116" s="83" t="s">
        <v>47</v>
      </c>
      <c r="E116" s="91">
        <f>F49+F73</f>
        <v>1</v>
      </c>
      <c r="F116" s="91">
        <f>E49+E73-E116</f>
        <v>59</v>
      </c>
      <c r="G116" s="98"/>
    </row>
    <row r="117" spans="2:7" ht="12.75">
      <c r="B117" s="80"/>
      <c r="C117" s="80"/>
      <c r="D117" s="83" t="s">
        <v>42</v>
      </c>
      <c r="E117" s="91">
        <f>F28+F69</f>
        <v>62</v>
      </c>
      <c r="F117" s="91">
        <f>E28+E69-E117</f>
        <v>444</v>
      </c>
      <c r="G117" s="98"/>
    </row>
    <row r="118" spans="2:7" ht="12.75">
      <c r="B118" s="80"/>
      <c r="C118" s="80"/>
      <c r="D118" s="83" t="s">
        <v>41</v>
      </c>
      <c r="E118" s="91">
        <f>F25+F66</f>
        <v>53</v>
      </c>
      <c r="F118" s="91">
        <f>E25+E66-E118</f>
        <v>208</v>
      </c>
      <c r="G118" s="98"/>
    </row>
    <row r="119" spans="2:7" ht="12.75">
      <c r="B119" s="80"/>
      <c r="C119" s="80"/>
      <c r="D119" s="83" t="s">
        <v>40</v>
      </c>
      <c r="E119" s="91">
        <f>F21+F46</f>
        <v>192</v>
      </c>
      <c r="F119" s="91">
        <f>E21+E46-E119</f>
        <v>207</v>
      </c>
      <c r="G119" s="98"/>
    </row>
    <row r="120" spans="2:7" ht="12.75">
      <c r="B120" s="80"/>
      <c r="C120" s="80"/>
      <c r="D120" s="83" t="s">
        <v>39</v>
      </c>
      <c r="E120" s="91">
        <f>F16+F43</f>
        <v>136</v>
      </c>
      <c r="F120" s="91">
        <f>E16+E43-E120</f>
        <v>164</v>
      </c>
      <c r="G120" s="98"/>
    </row>
    <row r="121" spans="2:7" ht="12.75">
      <c r="B121" s="80"/>
      <c r="C121" s="80"/>
      <c r="D121" s="83" t="s">
        <v>38</v>
      </c>
      <c r="E121" s="91">
        <f>F13+F41</f>
        <v>48</v>
      </c>
      <c r="F121" s="91">
        <f>E13+E41-E121</f>
        <v>269</v>
      </c>
      <c r="G121" s="98"/>
    </row>
    <row r="122" spans="2:7" ht="12.75">
      <c r="B122" s="80"/>
      <c r="C122" s="80"/>
      <c r="D122" s="83" t="s">
        <v>37</v>
      </c>
      <c r="E122" s="91">
        <f>F10</f>
        <v>77</v>
      </c>
      <c r="F122" s="91">
        <f>E10-E122</f>
        <v>263</v>
      </c>
      <c r="G122" s="98"/>
    </row>
    <row r="123" spans="2:7" ht="12.75">
      <c r="B123" s="80"/>
      <c r="C123" s="80"/>
      <c r="D123" s="83" t="s">
        <v>36</v>
      </c>
      <c r="E123" s="91">
        <f>F8+F37+F63</f>
        <v>17</v>
      </c>
      <c r="F123" s="91">
        <f>E63+E37+E8-E123</f>
        <v>39</v>
      </c>
      <c r="G123" s="98"/>
    </row>
    <row r="124" spans="2:7" ht="12.75">
      <c r="B124" s="80"/>
      <c r="C124" s="80"/>
      <c r="D124" s="83"/>
      <c r="E124" s="92">
        <f>SUM(E109:E123)</f>
        <v>746</v>
      </c>
      <c r="F124" s="92">
        <f>SUM(F109:F123)</f>
        <v>2913</v>
      </c>
      <c r="G124" s="98"/>
    </row>
    <row r="125" spans="2:7" ht="12.75">
      <c r="B125" s="80"/>
      <c r="C125" s="80"/>
      <c r="D125" s="80"/>
      <c r="E125" s="80"/>
      <c r="F125" s="80"/>
      <c r="G125" s="89"/>
    </row>
    <row r="126" spans="2:7" ht="12.75">
      <c r="B126" s="80"/>
      <c r="C126" s="80"/>
      <c r="D126" s="80"/>
      <c r="E126" s="80"/>
      <c r="F126" s="80"/>
      <c r="G126" s="80"/>
    </row>
    <row r="127" spans="2:7" ht="12.75">
      <c r="B127" s="80"/>
      <c r="C127" s="80"/>
      <c r="D127" s="80"/>
      <c r="E127" s="80"/>
      <c r="F127" s="80"/>
      <c r="G127" s="80"/>
    </row>
    <row r="128" spans="2:7" ht="12.75">
      <c r="B128" s="80"/>
      <c r="C128" s="80"/>
      <c r="D128" s="80"/>
      <c r="E128" s="80"/>
      <c r="F128" s="80"/>
      <c r="G128" s="80"/>
    </row>
    <row r="129" spans="2:7" ht="12.75">
      <c r="B129" s="80"/>
      <c r="C129" s="80"/>
      <c r="D129" s="80"/>
      <c r="E129" s="80"/>
      <c r="F129" s="80"/>
      <c r="G129" s="80"/>
    </row>
    <row r="130" spans="2:7" ht="12.75">
      <c r="B130" s="80"/>
      <c r="C130" s="80"/>
      <c r="D130" s="80"/>
      <c r="E130" s="80"/>
      <c r="F130" s="80"/>
      <c r="G130" s="80"/>
    </row>
    <row r="131" spans="2:7" ht="12.75">
      <c r="B131" s="80"/>
      <c r="C131" s="80"/>
      <c r="D131" s="80"/>
      <c r="E131" s="80"/>
      <c r="F131" s="80"/>
      <c r="G131" s="80"/>
    </row>
    <row r="132" spans="2:7" ht="12.75">
      <c r="B132" s="80"/>
      <c r="C132" s="80"/>
      <c r="D132" s="80"/>
      <c r="E132" s="80"/>
      <c r="F132" s="80"/>
      <c r="G132" s="80"/>
    </row>
    <row r="139" ht="12.75">
      <c r="B139" s="84"/>
    </row>
  </sheetData>
  <mergeCells count="56">
    <mergeCell ref="B104:D104"/>
    <mergeCell ref="B105:D105"/>
    <mergeCell ref="B4:D4"/>
    <mergeCell ref="B2:G2"/>
    <mergeCell ref="C6:D6"/>
    <mergeCell ref="B7:B8"/>
    <mergeCell ref="B11:B13"/>
    <mergeCell ref="B14:B16"/>
    <mergeCell ref="C8:D8"/>
    <mergeCell ref="C13:D13"/>
    <mergeCell ref="C16:D16"/>
    <mergeCell ref="B9:B10"/>
    <mergeCell ref="C10:D10"/>
    <mergeCell ref="C21:D21"/>
    <mergeCell ref="B17:B21"/>
    <mergeCell ref="C25:D25"/>
    <mergeCell ref="C28:D28"/>
    <mergeCell ref="B31:D31"/>
    <mergeCell ref="B29:B30"/>
    <mergeCell ref="C30:D30"/>
    <mergeCell ref="B22:B25"/>
    <mergeCell ref="B26:B28"/>
    <mergeCell ref="B103:D103"/>
    <mergeCell ref="B39:B41"/>
    <mergeCell ref="B44:B46"/>
    <mergeCell ref="B47:B49"/>
    <mergeCell ref="B67:B69"/>
    <mergeCell ref="B88:B93"/>
    <mergeCell ref="B94:B100"/>
    <mergeCell ref="B81:B87"/>
    <mergeCell ref="C77:D77"/>
    <mergeCell ref="B70:B73"/>
    <mergeCell ref="C36:D36"/>
    <mergeCell ref="C62:D62"/>
    <mergeCell ref="B58:D58"/>
    <mergeCell ref="B37:B38"/>
    <mergeCell ref="B56:B57"/>
    <mergeCell ref="B42:B43"/>
    <mergeCell ref="B50:B51"/>
    <mergeCell ref="B52:B53"/>
    <mergeCell ref="B54:B55"/>
    <mergeCell ref="C100:D100"/>
    <mergeCell ref="C69:D69"/>
    <mergeCell ref="C73:D73"/>
    <mergeCell ref="B74:B77"/>
    <mergeCell ref="B78:B80"/>
    <mergeCell ref="B1:D1"/>
    <mergeCell ref="C64:D64"/>
    <mergeCell ref="C66:D66"/>
    <mergeCell ref="C102:D102"/>
    <mergeCell ref="B63:B64"/>
    <mergeCell ref="B65:B66"/>
    <mergeCell ref="B101:B102"/>
    <mergeCell ref="C80:D80"/>
    <mergeCell ref="C87:D87"/>
    <mergeCell ref="C93:D93"/>
  </mergeCells>
  <printOptions horizontalCentered="1"/>
  <pageMargins left="0.5905511811023623" right="0.5905511811023623" top="0.5905511811023623" bottom="0.5905511811023623" header="0" footer="0"/>
  <pageSetup fitToHeight="3" horizontalDpi="600" verticalDpi="600" orientation="portrait" paperSize="9" scale="68" r:id="rId2"/>
  <rowBreaks count="2" manualBreakCount="2">
    <brk id="59" max="7" man="1"/>
    <brk id="106" max="7" man="1"/>
  </rowBreaks>
  <ignoredErrors>
    <ignoredError sqref="C63 C9 C11:C12 C14:C15 C17:C20 C22:C24 C26:C27 C29 C37 C39:C40 C44:C45 C47:C48 C50 C52 C56 C94:C99 C101 C88:C92 C81:C86 C70:C72 C74:C76 C78:C79 C67:C68 C65 C7 C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2008-04-30T07:20:39Z</cp:lastPrinted>
  <dcterms:created xsi:type="dcterms:W3CDTF">2004-12-07T08:45:11Z</dcterms:created>
  <dcterms:modified xsi:type="dcterms:W3CDTF">2008-08-06T09:58:47Z</dcterms:modified>
  <cp:category/>
  <cp:version/>
  <cp:contentType/>
  <cp:contentStatus/>
</cp:coreProperties>
</file>