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5670" activeTab="0"/>
  </bookViews>
  <sheets>
    <sheet name="1.2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impresión_IM">'[1]Índex'!$A$19:$F$41</definedName>
    <definedName name="EXTRACT" localSheetId="0">'[4]Índex'!#REF!</definedName>
    <definedName name="EXTRACT">'[2]Índex'!#REF!</definedName>
    <definedName name="Área_de_extracción2">#REF!</definedName>
    <definedName name="_xlnm.Print_Area" localSheetId="0">'1.2.1'!$B$1:$N$151</definedName>
  </definedNames>
  <calcPr fullCalcOnLoad="1"/>
</workbook>
</file>

<file path=xl/sharedStrings.xml><?xml version="1.0" encoding="utf-8"?>
<sst xmlns="http://schemas.openxmlformats.org/spreadsheetml/2006/main" count="189" uniqueCount="151">
  <si>
    <t>1.2 Accés als estudis</t>
  </si>
  <si>
    <t>Centre</t>
  </si>
  <si>
    <t>Estudi</t>
  </si>
  <si>
    <t>Oferta de places</t>
  </si>
  <si>
    <t>Demanda en 1a  pref.  / oferta</t>
  </si>
  <si>
    <t>200 FME</t>
  </si>
  <si>
    <t>Llicenciatura de Matemàtiques</t>
  </si>
  <si>
    <t>210 ETSAB</t>
  </si>
  <si>
    <t>Arquitectura</t>
  </si>
  <si>
    <t>Enginyeria Industrial</t>
  </si>
  <si>
    <t>Enginyeria Aeronàutica</t>
  </si>
  <si>
    <t>230 ETSETB</t>
  </si>
  <si>
    <t>Enginyeria de Telecomunicació</t>
  </si>
  <si>
    <t>240 ETSEIB</t>
  </si>
  <si>
    <t>Enginyeria Química</t>
  </si>
  <si>
    <t>250 ETSECCPB</t>
  </si>
  <si>
    <t>Eng. de Camins, Canals i Ports</t>
  </si>
  <si>
    <t>Enginyeria Geològica (UPC - UB)</t>
  </si>
  <si>
    <t>270 FIB</t>
  </si>
  <si>
    <t>290 ETSAV</t>
  </si>
  <si>
    <t xml:space="preserve">Arquitectura (juliol) </t>
  </si>
  <si>
    <t xml:space="preserve">Arquitectura (febrer) </t>
  </si>
  <si>
    <t>Diplomatura d'Estadística</t>
  </si>
  <si>
    <t>Eng. Tècn. d'Obres Públiques</t>
  </si>
  <si>
    <t>280 FNB</t>
  </si>
  <si>
    <t>Diplomatura de Màquines Navals</t>
  </si>
  <si>
    <t>Diplomatura de Navegació Marítima</t>
  </si>
  <si>
    <t>Eng. Tècn. Naval en Propulsió i Serveis del Vaixell</t>
  </si>
  <si>
    <t>300 EPSC</t>
  </si>
  <si>
    <t>Eng. Tècn. de Telec. en Sist. de Telecomunicació</t>
  </si>
  <si>
    <t>Eng. Tècn. de Telec. en Telemàtica</t>
  </si>
  <si>
    <t>Eng. Tècn. Aeronàutica en Aeronavegació</t>
  </si>
  <si>
    <t>310 EPSEB</t>
  </si>
  <si>
    <t>Arquitectura Tècnica (juliol)</t>
  </si>
  <si>
    <t>Arquitectura Tècnica (febrer)</t>
  </si>
  <si>
    <t>Eng. Tècn. de Topografia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</si>
  <si>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</si>
  <si>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</si>
  <si>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</si>
  <si>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</si>
  <si>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</si>
  <si>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 xml:space="preserve">Eng. Tècn. Ind. en Electricitat </t>
  </si>
  <si>
    <t>Eng. Tècn. de Telec. en So i Imatge</t>
  </si>
  <si>
    <t>Eng. Tècn. de Mines en Explotació de Mines</t>
  </si>
  <si>
    <t>Eng. Tècn. de Telec. en Sist. Electrònics</t>
  </si>
  <si>
    <t>340 EPSEVG</t>
  </si>
  <si>
    <t>Eng. Tècn. d'Informàtica de Gestió</t>
  </si>
  <si>
    <t>Eng. Tècn. Ind. en Electricitat</t>
  </si>
  <si>
    <t>370 EUOOT</t>
  </si>
  <si>
    <t>Centres adscrits</t>
  </si>
  <si>
    <t>801 EUNCET</t>
  </si>
  <si>
    <t>820 EUETIB</t>
  </si>
  <si>
    <t>Eng. Tècn. Agr. en Indúst. Agràries i Alimentàries</t>
  </si>
  <si>
    <t>Eng. Tècn. Agr. en Explotacions Agropecuàries</t>
  </si>
  <si>
    <t>Eng. Tècn. Agr. en Hortofructicultura i Jardineria</t>
  </si>
  <si>
    <t>840 EUPMT</t>
  </si>
  <si>
    <t xml:space="preserve">Eng. Tècn. de Telec. en Telemàtica </t>
  </si>
  <si>
    <t xml:space="preserve">Eng. Tècn. d'Informàtica de Gestió </t>
  </si>
  <si>
    <t xml:space="preserve">Eng. Tècn. Ind. en Electrònica Industrial </t>
  </si>
  <si>
    <t>860 EUETII</t>
  </si>
  <si>
    <t xml:space="preserve">Eng. Tècn. Ind. en Química Industrial </t>
  </si>
  <si>
    <t>870 EUETTPC</t>
  </si>
  <si>
    <t>Relació demanda en 1a preferència / oferta de places</t>
  </si>
  <si>
    <t>Centres</t>
  </si>
  <si>
    <t>200</t>
  </si>
  <si>
    <t>FME</t>
  </si>
  <si>
    <t>210</t>
  </si>
  <si>
    <t>ETSAB</t>
  </si>
  <si>
    <t>220</t>
  </si>
  <si>
    <t>230</t>
  </si>
  <si>
    <t>ETSETB</t>
  </si>
  <si>
    <t>240</t>
  </si>
  <si>
    <t>ETSEIB</t>
  </si>
  <si>
    <t>250</t>
  </si>
  <si>
    <t>ETSECCPB</t>
  </si>
  <si>
    <t>270</t>
  </si>
  <si>
    <t>FIB</t>
  </si>
  <si>
    <t>290</t>
  </si>
  <si>
    <t>ETSAV</t>
  </si>
  <si>
    <t>280</t>
  </si>
  <si>
    <t>FNB</t>
  </si>
  <si>
    <t>300</t>
  </si>
  <si>
    <t>EPSC</t>
  </si>
  <si>
    <t>310</t>
  </si>
  <si>
    <t>EPSEB</t>
  </si>
  <si>
    <t>320</t>
  </si>
  <si>
    <t>EUETIT</t>
  </si>
  <si>
    <t>330</t>
  </si>
  <si>
    <t>340</t>
  </si>
  <si>
    <t>EPSEVG</t>
  </si>
  <si>
    <t>370</t>
  </si>
  <si>
    <t>EUOOT</t>
  </si>
  <si>
    <t>801</t>
  </si>
  <si>
    <t>EUNCET</t>
  </si>
  <si>
    <t>820</t>
  </si>
  <si>
    <t>EUETIB</t>
  </si>
  <si>
    <t>840</t>
  </si>
  <si>
    <t>EUPMT</t>
  </si>
  <si>
    <t>860</t>
  </si>
  <si>
    <t>EUETII</t>
  </si>
  <si>
    <t>Diplomatura en Ciències Empresarials (Diürn)</t>
  </si>
  <si>
    <t>Diplomatura en Ciències Empresarials (Nocturn)</t>
  </si>
  <si>
    <t>Eng. Tècn. Informàtica de Gestió (Diürn)</t>
  </si>
  <si>
    <t>Eng. Tècn. Informàtica de Gestió (Nocturn)</t>
  </si>
  <si>
    <t>Diplomatura en Ciències Empresarials</t>
  </si>
  <si>
    <t>Graduat en Mitjans Audiovisuals</t>
  </si>
  <si>
    <t>-</t>
  </si>
  <si>
    <t>Eng. Informàtica</t>
  </si>
  <si>
    <t>Eng. Tècn. d'Informàtica de Sistemes</t>
  </si>
  <si>
    <t>Total estudis 1r i 2n cicle. Centres propis</t>
  </si>
  <si>
    <t>Total estudis de 1r cicle. Centres propis</t>
  </si>
  <si>
    <t>EAE</t>
  </si>
  <si>
    <t>Total estudis de 1r cicle. Centres adscrits</t>
  </si>
  <si>
    <t>1.2.1 ACCÉS ALS ESTUDIS DE 1R I DE 1R I 2N CICLES PER PREINSCRIPCIÓ</t>
  </si>
  <si>
    <t>TOTAL ESTUDIS DE 1R I 2N CICLES</t>
  </si>
  <si>
    <t>TOTAL ESTUDIS DE 1R i 2N CICLES (SENSE ENTRADA FEBRER)</t>
  </si>
  <si>
    <t>TOTAL ESTUDIS DE 1R CICLE</t>
  </si>
  <si>
    <t>TOTAL ESTUDIS DE 1R CICLE (SENSE ENTRADA DE FEBRER)</t>
  </si>
  <si>
    <t>TOTAL UPC (CENTRES PROPIS)</t>
  </si>
  <si>
    <t>TOTAL UPC (CENTRES PROPIS) (SENSE ENTRADA DE FEBRER)</t>
  </si>
  <si>
    <t>220 ETSEIAT</t>
  </si>
  <si>
    <t>330 EPSEM</t>
  </si>
  <si>
    <t>802 EAE</t>
  </si>
  <si>
    <t>TOTAL ESTUDIS DE 1R CICLE (CENTRES ADSCRITS)</t>
  </si>
  <si>
    <t>TOTAL UPC (CENTRES PROPIS I ADSCRITS)</t>
  </si>
  <si>
    <t>TOTAL UPC (CENTRES PROPIS I ADSCRITS) (SENSE ENTRADA DE FEBRER)</t>
  </si>
  <si>
    <t>ETSEIAT</t>
  </si>
  <si>
    <t>EPSEM</t>
  </si>
  <si>
    <r>
      <t>Demanda en 1a pref. juny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</si>
  <si>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>% Dones de demanda en 1a pref. juny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</si>
  <si>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Demanda en resta pref. juny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</si>
  <si>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Demanda insatisfeta 1a pref. </t>
    </r>
    <r>
      <rPr>
        <b/>
        <vertAlign val="superscript"/>
        <sz val="10"/>
        <color indexed="9"/>
        <rFont val="Arial"/>
        <family val="2"/>
      </rPr>
      <t>(3)</t>
    </r>
  </si>
  <si>
    <r>
      <t>Demanda en resta pref. juny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</si>
  <si>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% Homes de demanda en 1a pref. juny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</si>
  <si>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Assignació en resta pref. juliol </t>
    </r>
    <r>
      <rPr>
        <b/>
        <vertAlign val="superscript"/>
        <sz val="10"/>
        <color indexed="9"/>
        <rFont val="Arial"/>
        <family val="2"/>
      </rPr>
      <t>(2)</t>
    </r>
  </si>
  <si>
    <r>
      <t xml:space="preserve">% Dones de demanda en 1a pref. juny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</si>
  <si>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Assignats en 1a pref. juliol </t>
    </r>
    <r>
      <rPr>
        <b/>
        <vertAlign val="superscript"/>
        <sz val="10"/>
        <color indexed="9"/>
        <rFont val="Arial"/>
        <family val="2"/>
      </rPr>
      <t>(2)</t>
    </r>
  </si>
  <si>
    <r>
      <t>(1)</t>
    </r>
    <r>
      <rPr>
        <sz val="8"/>
        <color indexed="56"/>
        <rFont val="Arial"/>
        <family val="2"/>
      </rPr>
      <t xml:space="preserve"> Demanda a la convocatòria de juny.</t>
    </r>
  </si>
  <si>
    <r>
      <t>(3)</t>
    </r>
    <r>
      <rPr>
        <sz val="8"/>
        <color indexed="56"/>
        <rFont val="Arial"/>
        <family val="2"/>
      </rPr>
      <t xml:space="preserve"> Demanda insatisfeta = demanda en 1a preferència - assignats en 1a preferència.</t>
    </r>
  </si>
  <si>
    <r>
      <t xml:space="preserve">Assignats en resta pref. juliol </t>
    </r>
    <r>
      <rPr>
        <b/>
        <vertAlign val="superscript"/>
        <sz val="10"/>
        <color indexed="9"/>
        <rFont val="Arial"/>
        <family val="2"/>
      </rPr>
      <t>(2)</t>
    </r>
  </si>
  <si>
    <t>Centres propis</t>
  </si>
  <si>
    <r>
      <t xml:space="preserve">Demanda en 1a pref. juny </t>
    </r>
    <r>
      <rPr>
        <b/>
        <vertAlign val="superscript"/>
        <sz val="10"/>
        <color indexed="41"/>
        <rFont val="Arial"/>
        <family val="2"/>
      </rPr>
      <t>(1)</t>
    </r>
  </si>
  <si>
    <t>ANY ACADÈMIC 2007-2008</t>
  </si>
  <si>
    <t>Diplomatura d'Òptica i Optometria (presencial)</t>
  </si>
  <si>
    <t>Diplomatura d'Òptica i Optometria (semipresencial)</t>
  </si>
  <si>
    <t>390 ESAB</t>
  </si>
  <si>
    <r>
      <t>(2)</t>
    </r>
    <r>
      <rPr>
        <sz val="8"/>
        <color indexed="56"/>
        <rFont val="Arial"/>
        <family val="2"/>
      </rPr>
      <t xml:space="preserve"> Assignats el juliol 2008.</t>
    </r>
  </si>
  <si>
    <t>Any acadèmic 2007-2008</t>
  </si>
  <si>
    <t>2007-08</t>
  </si>
  <si>
    <t>ESAB</t>
  </si>
  <si>
    <t>390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</si>
</sst>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"/>
    <numFmt numFmtId="169" formatCode="0.0%"/>
    <numFmt numFmtId="170" formatCode="_(#,##0_);_(\(#,##0\);_(&quot;-&quot;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Helv"/>
      <family val="0"/>
    </font>
    <font>
      <b/>
      <sz val="12"/>
      <name val="Helv"/>
      <family val="0"/>
    </font>
    <font>
      <sz val="10"/>
      <color indexed="10"/>
      <name val="Helv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Helv"/>
      <family val="0"/>
    </font>
    <font>
      <sz val="8"/>
      <color indexed="9"/>
      <name val="Arial"/>
      <family val="2"/>
    </font>
    <font>
      <sz val="9.75"/>
      <name val="Arial"/>
      <family val="0"/>
    </font>
    <font>
      <sz val="8.25"/>
      <name val="Arial"/>
      <family val="2"/>
    </font>
    <font>
      <sz val="10.75"/>
      <name val="Arial"/>
      <family val="0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  <font>
      <u val="single"/>
      <sz val="10"/>
      <color indexed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41"/>
      <name val="Arial"/>
      <family val="2"/>
    </font>
    <font>
      <b/>
      <vertAlign val="superscript"/>
      <sz val="10"/>
      <color indexed="41"/>
      <name val="Arial"/>
      <family val="2"/>
    </font>
    <font>
      <sz val="10"/>
      <color indexed="5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Helv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16" borderId="6" applyNumberFormat="0" applyFont="0" applyFill="0" applyAlignment="0" applyProtection="0"/>
    <xf numFmtId="0" fontId="3" fillId="16" borderId="7" applyNumberFormat="0" applyFont="0" applyFill="0" applyAlignment="0" applyProtection="0"/>
    <xf numFmtId="0" fontId="3" fillId="16" borderId="8" applyNumberFormat="0" applyFont="0" applyFill="0" applyAlignment="0" applyProtection="0"/>
    <xf numFmtId="0" fontId="3" fillId="16" borderId="9" applyNumberFormat="0" applyFont="0" applyFill="0" applyAlignment="0" applyProtection="0"/>
    <xf numFmtId="0" fontId="34" fillId="4" borderId="0" applyNumberFormat="0" applyBorder="0" applyAlignment="0" applyProtection="0"/>
    <xf numFmtId="0" fontId="35" fillId="17" borderId="10" applyNumberFormat="0" applyAlignment="0" applyProtection="0"/>
    <xf numFmtId="0" fontId="36" fillId="18" borderId="11" applyNumberFormat="0" applyAlignment="0" applyProtection="0"/>
    <xf numFmtId="0" fontId="37" fillId="0" borderId="12" applyNumberFormat="0" applyFill="0" applyAlignment="0" applyProtection="0"/>
    <xf numFmtId="4" fontId="2" fillId="19" borderId="13">
      <alignment horizontal="left" vertical="center"/>
      <protection/>
    </xf>
    <xf numFmtId="0" fontId="4" fillId="14" borderId="13">
      <alignment horizontal="left" vertical="center"/>
      <protection/>
    </xf>
    <xf numFmtId="0" fontId="4" fillId="16" borderId="13">
      <alignment horizontal="left" vertical="center"/>
      <protection/>
    </xf>
    <xf numFmtId="0" fontId="4" fillId="16" borderId="13">
      <alignment horizontal="left" vertical="center"/>
      <protection/>
    </xf>
    <xf numFmtId="0" fontId="4" fillId="20" borderId="13">
      <alignment horizontal="left" vertical="center"/>
      <protection/>
    </xf>
    <xf numFmtId="0" fontId="5" fillId="21" borderId="0">
      <alignment horizontal="left" vertical="center"/>
      <protection/>
    </xf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5" borderId="0" applyNumberFormat="0" applyBorder="0" applyAlignment="0" applyProtection="0"/>
    <xf numFmtId="0" fontId="39" fillId="7" borderId="10" applyNumberFormat="0" applyAlignment="0" applyProtection="0"/>
    <xf numFmtId="3" fontId="6" fillId="26" borderId="13" applyNumberFormat="0">
      <alignment vertical="center"/>
      <protection/>
    </xf>
    <xf numFmtId="3" fontId="6" fillId="27" borderId="13" applyNumberFormat="0">
      <alignment vertical="center"/>
      <protection/>
    </xf>
    <xf numFmtId="4" fontId="6" fillId="16" borderId="13" applyNumberFormat="0">
      <alignment vertical="center"/>
      <protection/>
    </xf>
    <xf numFmtId="4" fontId="6" fillId="20" borderId="13" applyNumberFormat="0">
      <alignment vertical="center"/>
      <protection/>
    </xf>
    <xf numFmtId="0" fontId="6" fillId="28" borderId="13">
      <alignment horizontal="left" vertical="center"/>
      <protection/>
    </xf>
    <xf numFmtId="0" fontId="2" fillId="29" borderId="13">
      <alignment horizontal="center" vertical="center"/>
      <protection/>
    </xf>
    <xf numFmtId="0" fontId="2" fillId="19" borderId="13">
      <alignment horizontal="center" vertical="center" wrapText="1"/>
      <protection/>
    </xf>
    <xf numFmtId="3" fontId="6" fillId="16" borderId="0" applyNumberFormat="0">
      <alignment vertical="center"/>
      <protection/>
    </xf>
    <xf numFmtId="4" fontId="4" fillId="16" borderId="13" applyNumberFormat="0">
      <alignment vertical="center"/>
      <protection/>
    </xf>
    <xf numFmtId="0" fontId="2" fillId="19" borderId="13">
      <alignment horizontal="center" vertical="center"/>
      <protection/>
    </xf>
    <xf numFmtId="4" fontId="4" fillId="20" borderId="13" applyNumberFormat="0">
      <alignment vertical="center"/>
      <protection/>
    </xf>
    <xf numFmtId="4" fontId="4" fillId="14" borderId="13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17" borderId="15" applyNumberFormat="0" applyAlignment="0" applyProtection="0"/>
    <xf numFmtId="0" fontId="0" fillId="0" borderId="0" applyNumberFormat="0" applyProtection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38" fillId="0" borderId="18" applyNumberFormat="0" applyFill="0" applyAlignment="0" applyProtection="0"/>
    <xf numFmtId="0" fontId="1" fillId="0" borderId="19" applyAlignment="0">
      <protection/>
    </xf>
  </cellStyleXfs>
  <cellXfs count="202">
    <xf numFmtId="0" fontId="0" fillId="0" borderId="0" xfId="0" applyAlignment="1">
      <alignment/>
    </xf>
    <xf numFmtId="0" fontId="9" fillId="21" borderId="0" xfId="80" applyFont="1" applyFill="1">
      <alignment/>
      <protection/>
    </xf>
    <xf numFmtId="0" fontId="4" fillId="28" borderId="13" xfId="64" applyFont="1">
      <alignment horizontal="left" vertical="center"/>
      <protection/>
    </xf>
    <xf numFmtId="0" fontId="9" fillId="21" borderId="0" xfId="80" applyFont="1" applyFill="1" applyBorder="1" applyAlignment="1">
      <alignment horizontal="center"/>
      <protection/>
    </xf>
    <xf numFmtId="0" fontId="10" fillId="21" borderId="0" xfId="80" applyFont="1" applyFill="1" applyBorder="1" applyAlignment="1">
      <alignment wrapText="1"/>
      <protection/>
    </xf>
    <xf numFmtId="0" fontId="9" fillId="21" borderId="5" xfId="37" applyFont="1" applyFill="1" applyAlignment="1">
      <alignment/>
    </xf>
    <xf numFmtId="0" fontId="10" fillId="21" borderId="9" xfId="41" applyFont="1" applyFill="1" applyAlignment="1">
      <alignment wrapText="1"/>
    </xf>
    <xf numFmtId="0" fontId="9" fillId="21" borderId="3" xfId="35" applyFont="1" applyFill="1" applyAlignment="1">
      <alignment/>
    </xf>
    <xf numFmtId="0" fontId="9" fillId="21" borderId="8" xfId="40" applyFont="1" applyFill="1" applyAlignment="1">
      <alignment/>
    </xf>
    <xf numFmtId="0" fontId="9" fillId="21" borderId="6" xfId="38" applyFont="1" applyFill="1" applyAlignment="1">
      <alignment/>
    </xf>
    <xf numFmtId="0" fontId="6" fillId="26" borderId="13" xfId="60" applyAlignment="1">
      <alignment vertical="center" wrapText="1"/>
      <protection/>
    </xf>
    <xf numFmtId="0" fontId="6" fillId="26" borderId="13" xfId="60" applyAlignment="1" quotePrefix="1">
      <alignment vertical="center" wrapText="1"/>
      <protection/>
    </xf>
    <xf numFmtId="0" fontId="6" fillId="27" borderId="13" xfId="61" applyAlignment="1">
      <alignment vertical="center" wrapText="1"/>
      <protection/>
    </xf>
    <xf numFmtId="169" fontId="6" fillId="26" borderId="20" xfId="85" applyNumberFormat="1" applyFont="1" applyFill="1" applyBorder="1" applyAlignment="1">
      <alignment vertical="center"/>
    </xf>
    <xf numFmtId="0" fontId="6" fillId="26" borderId="13" xfId="60" applyFont="1" applyAlignment="1">
      <alignment vertical="center" wrapText="1"/>
      <protection/>
    </xf>
    <xf numFmtId="0" fontId="6" fillId="27" borderId="13" xfId="61">
      <alignment vertical="center"/>
      <protection/>
    </xf>
    <xf numFmtId="0" fontId="9" fillId="21" borderId="0" xfId="80" applyFont="1" applyFill="1" applyBorder="1">
      <alignment/>
      <protection/>
    </xf>
    <xf numFmtId="0" fontId="6" fillId="27" borderId="13" xfId="61" applyAlignment="1" quotePrefix="1">
      <alignment vertical="center" wrapText="1"/>
      <protection/>
    </xf>
    <xf numFmtId="3" fontId="4" fillId="20" borderId="13" xfId="70" applyNumberFormat="1">
      <alignment vertical="center"/>
      <protection/>
    </xf>
    <xf numFmtId="0" fontId="11" fillId="21" borderId="6" xfId="38" applyFont="1" applyFill="1" applyAlignment="1">
      <alignment/>
    </xf>
    <xf numFmtId="3" fontId="4" fillId="14" borderId="13" xfId="71" applyNumberFormat="1">
      <alignment vertical="center"/>
      <protection/>
    </xf>
    <xf numFmtId="0" fontId="6" fillId="27" borderId="13" xfId="61" applyFont="1" applyAlignment="1">
      <alignment vertical="center" wrapText="1"/>
      <protection/>
    </xf>
    <xf numFmtId="0" fontId="6" fillId="27" borderId="13" xfId="61" applyFont="1" applyAlignment="1" quotePrefix="1">
      <alignment vertical="center" wrapText="1"/>
      <protection/>
    </xf>
    <xf numFmtId="3" fontId="4" fillId="16" borderId="13" xfId="70" applyNumberFormat="1" applyFill="1">
      <alignment vertical="center"/>
      <protection/>
    </xf>
    <xf numFmtId="3" fontId="4" fillId="20" borderId="13" xfId="71" applyNumberFormat="1" applyFill="1">
      <alignment vertical="center"/>
      <protection/>
    </xf>
    <xf numFmtId="3" fontId="4" fillId="14" borderId="13" xfId="70" applyNumberFormat="1" applyFill="1">
      <alignment vertical="center"/>
      <protection/>
    </xf>
    <xf numFmtId="3" fontId="4" fillId="19" borderId="13" xfId="71" applyNumberFormat="1" applyFill="1">
      <alignment vertical="center"/>
      <protection/>
    </xf>
    <xf numFmtId="0" fontId="9" fillId="21" borderId="4" xfId="36" applyFont="1" applyFill="1" applyAlignment="1">
      <alignment/>
    </xf>
    <xf numFmtId="0" fontId="9" fillId="21" borderId="7" xfId="39" applyFont="1" applyFill="1" applyAlignment="1">
      <alignment wrapText="1"/>
    </xf>
    <xf numFmtId="0" fontId="9" fillId="21" borderId="7" xfId="39" applyFont="1" applyFill="1" applyAlignment="1">
      <alignment horizontal="center"/>
    </xf>
    <xf numFmtId="0" fontId="9" fillId="21" borderId="2" xfId="34" applyFont="1" applyFill="1" applyAlignment="1">
      <alignment/>
    </xf>
    <xf numFmtId="0" fontId="9" fillId="21" borderId="0" xfId="80" applyFont="1" applyFill="1" applyAlignment="1">
      <alignment wrapText="1"/>
      <protection/>
    </xf>
    <xf numFmtId="0" fontId="9" fillId="21" borderId="0" xfId="80" applyFont="1" applyFill="1" applyBorder="1" applyAlignment="1">
      <alignment horizontal="left" wrapText="1"/>
      <protection/>
    </xf>
    <xf numFmtId="0" fontId="9" fillId="21" borderId="9" xfId="41" applyFont="1" applyFill="1" applyAlignment="1">
      <alignment horizontal="left" wrapText="1"/>
    </xf>
    <xf numFmtId="0" fontId="9" fillId="21" borderId="9" xfId="41" applyFont="1" applyFill="1" applyAlignment="1">
      <alignment horizontal="center"/>
    </xf>
    <xf numFmtId="0" fontId="6" fillId="26" borderId="13" xfId="60" applyFont="1" applyAlignment="1" quotePrefix="1">
      <alignment vertical="center" wrapText="1"/>
      <protection/>
    </xf>
    <xf numFmtId="3" fontId="4" fillId="16" borderId="13" xfId="68" applyNumberFormat="1">
      <alignment vertical="center"/>
      <protection/>
    </xf>
    <xf numFmtId="0" fontId="5" fillId="21" borderId="0" xfId="51">
      <alignment horizontal="left" vertical="center"/>
      <protection/>
    </xf>
    <xf numFmtId="0" fontId="5" fillId="21" borderId="0" xfId="51" applyAlignment="1">
      <alignment horizontal="left" vertical="center" wrapText="1"/>
      <protection/>
    </xf>
    <xf numFmtId="0" fontId="9" fillId="21" borderId="7" xfId="39" applyFont="1" applyFill="1" applyAlignment="1">
      <alignment/>
    </xf>
    <xf numFmtId="0" fontId="4" fillId="28" borderId="21" xfId="64" applyFont="1" applyBorder="1">
      <alignment horizontal="left" vertical="center"/>
      <protection/>
    </xf>
    <xf numFmtId="0" fontId="11" fillId="21" borderId="0" xfId="80" applyFont="1" applyFill="1" applyBorder="1">
      <alignment/>
      <protection/>
    </xf>
    <xf numFmtId="0" fontId="13" fillId="21" borderId="0" xfId="0" applyFont="1" applyFill="1" applyBorder="1" applyAlignment="1">
      <alignment/>
    </xf>
    <xf numFmtId="0" fontId="14" fillId="21" borderId="0" xfId="80" applyFont="1" applyFill="1" applyBorder="1">
      <alignment/>
      <protection/>
    </xf>
    <xf numFmtId="0" fontId="14" fillId="21" borderId="0" xfId="80" applyFont="1" applyFill="1" applyBorder="1" applyAlignment="1">
      <alignment wrapText="1"/>
      <protection/>
    </xf>
    <xf numFmtId="0" fontId="14" fillId="21" borderId="0" xfId="80" applyFont="1" applyFill="1" applyAlignment="1">
      <alignment wrapText="1"/>
      <protection/>
    </xf>
    <xf numFmtId="0" fontId="14" fillId="21" borderId="0" xfId="80" applyFont="1" applyFill="1">
      <alignment/>
      <protection/>
    </xf>
    <xf numFmtId="169" fontId="6" fillId="26" borderId="0" xfId="85" applyNumberFormat="1" applyFont="1" applyFill="1" applyBorder="1" applyAlignment="1">
      <alignment vertical="center"/>
    </xf>
    <xf numFmtId="169" fontId="6" fillId="26" borderId="0" xfId="85" applyNumberFormat="1" applyFont="1" applyFill="1" applyBorder="1" applyAlignment="1">
      <alignment/>
    </xf>
    <xf numFmtId="0" fontId="6" fillId="26" borderId="22" xfId="60" applyBorder="1" applyAlignment="1">
      <alignment vertical="center" wrapText="1"/>
      <protection/>
    </xf>
    <xf numFmtId="0" fontId="6" fillId="26" borderId="23" xfId="60" applyBorder="1" applyAlignment="1">
      <alignment vertical="center" wrapText="1"/>
      <protection/>
    </xf>
    <xf numFmtId="0" fontId="15" fillId="21" borderId="0" xfId="82" applyFont="1" applyFill="1" applyBorder="1">
      <alignment/>
      <protection/>
    </xf>
    <xf numFmtId="3" fontId="6" fillId="27" borderId="13" xfId="61" applyNumberFormat="1" applyFont="1" applyAlignment="1">
      <alignment horizontal="right" vertical="center"/>
      <protection/>
    </xf>
    <xf numFmtId="0" fontId="6" fillId="27" borderId="13" xfId="61" applyFont="1">
      <alignment vertical="center"/>
      <protection/>
    </xf>
    <xf numFmtId="0" fontId="4" fillId="28" borderId="24" xfId="64" applyFont="1" applyBorder="1">
      <alignment horizontal="left" vertical="center"/>
      <protection/>
    </xf>
    <xf numFmtId="0" fontId="4" fillId="28" borderId="25" xfId="64" applyFont="1" applyBorder="1">
      <alignment horizontal="left" vertical="center"/>
      <protection/>
    </xf>
    <xf numFmtId="0" fontId="12" fillId="21" borderId="0" xfId="82" applyFont="1" applyFill="1" applyBorder="1">
      <alignment/>
      <protection/>
    </xf>
    <xf numFmtId="0" fontId="12" fillId="21" borderId="0" xfId="82" applyFont="1" applyFill="1" applyBorder="1" applyAlignment="1">
      <alignment horizontal="center"/>
      <protection/>
    </xf>
    <xf numFmtId="0" fontId="15" fillId="21" borderId="0" xfId="82" applyFont="1" applyFill="1" applyBorder="1" applyAlignment="1">
      <alignment horizontal="left"/>
      <protection/>
    </xf>
    <xf numFmtId="0" fontId="23" fillId="21" borderId="0" xfId="51" applyFont="1">
      <alignment horizontal="left" vertical="center"/>
      <protection/>
    </xf>
    <xf numFmtId="0" fontId="4" fillId="28" borderId="0" xfId="64" applyFont="1" applyBorder="1">
      <alignment horizontal="left" vertical="center"/>
      <protection/>
    </xf>
    <xf numFmtId="0" fontId="4" fillId="28" borderId="0" xfId="64" applyFont="1" applyBorder="1" applyAlignment="1">
      <alignment horizontal="left" vertical="center" wrapText="1"/>
      <protection/>
    </xf>
    <xf numFmtId="0" fontId="9" fillId="21" borderId="0" xfId="80" applyFont="1" applyFill="1" applyBorder="1" applyAlignment="1">
      <alignment horizontal="centerContinuous"/>
      <protection/>
    </xf>
    <xf numFmtId="0" fontId="9" fillId="21" borderId="0" xfId="80" applyFont="1" applyFill="1" applyBorder="1" applyAlignment="1">
      <alignment horizontal="centerContinuous" wrapText="1"/>
      <protection/>
    </xf>
    <xf numFmtId="0" fontId="9" fillId="21" borderId="5" xfId="37" applyFont="1" applyFill="1" applyBorder="1" applyAlignment="1">
      <alignment/>
    </xf>
    <xf numFmtId="0" fontId="10" fillId="21" borderId="9" xfId="41" applyFont="1" applyFill="1" applyBorder="1" applyAlignment="1">
      <alignment wrapText="1"/>
    </xf>
    <xf numFmtId="0" fontId="9" fillId="21" borderId="9" xfId="41" applyFont="1" applyFill="1" applyBorder="1" applyAlignment="1">
      <alignment horizontal="centerContinuous" wrapText="1"/>
    </xf>
    <xf numFmtId="0" fontId="9" fillId="21" borderId="9" xfId="41" applyFont="1" applyFill="1" applyBorder="1" applyAlignment="1">
      <alignment horizontal="centerContinuous"/>
    </xf>
    <xf numFmtId="0" fontId="9" fillId="21" borderId="3" xfId="35" applyFont="1" applyFill="1" applyBorder="1" applyAlignment="1">
      <alignment/>
    </xf>
    <xf numFmtId="0" fontId="11" fillId="21" borderId="0" xfId="80" applyFont="1" applyFill="1" applyBorder="1" applyAlignment="1">
      <alignment horizontal="centerContinuous"/>
      <protection/>
    </xf>
    <xf numFmtId="0" fontId="24" fillId="21" borderId="0" xfId="80" applyFont="1" applyFill="1" applyBorder="1" applyAlignment="1">
      <alignment horizontal="centerContinuous"/>
      <protection/>
    </xf>
    <xf numFmtId="0" fontId="11" fillId="21" borderId="0" xfId="80" applyFont="1" applyFill="1" applyBorder="1" applyAlignment="1">
      <alignment horizontal="center"/>
      <protection/>
    </xf>
    <xf numFmtId="9" fontId="11" fillId="21" borderId="0" xfId="80" applyNumberFormat="1" applyFont="1" applyFill="1" applyBorder="1" applyAlignment="1">
      <alignment horizontal="center" wrapText="1"/>
      <protection/>
    </xf>
    <xf numFmtId="0" fontId="11" fillId="21" borderId="9" xfId="41" applyFont="1" applyFill="1" applyBorder="1" applyAlignment="1">
      <alignment horizontal="centerContinuous"/>
    </xf>
    <xf numFmtId="0" fontId="11" fillId="21" borderId="7" xfId="39" applyFont="1" applyFill="1" applyAlignment="1">
      <alignment horizontal="center"/>
    </xf>
    <xf numFmtId="2" fontId="11" fillId="21" borderId="7" xfId="39" applyNumberFormat="1" applyFont="1" applyFill="1" applyAlignment="1">
      <alignment horizontal="center"/>
    </xf>
    <xf numFmtId="169" fontId="11" fillId="21" borderId="7" xfId="39" applyNumberFormat="1" applyFont="1" applyFill="1" applyAlignment="1">
      <alignment horizontal="center"/>
    </xf>
    <xf numFmtId="2" fontId="11" fillId="21" borderId="0" xfId="80" applyNumberFormat="1" applyFont="1" applyFill="1" applyBorder="1" applyAlignment="1">
      <alignment horizontal="center" wrapText="1"/>
      <protection/>
    </xf>
    <xf numFmtId="0" fontId="26" fillId="0" borderId="0" xfId="0" applyFont="1" applyAlignment="1">
      <alignment horizontal="left" vertical="center"/>
    </xf>
    <xf numFmtId="0" fontId="11" fillId="21" borderId="9" xfId="41" applyFont="1" applyFill="1" applyAlignment="1">
      <alignment horizontal="center"/>
    </xf>
    <xf numFmtId="2" fontId="11" fillId="21" borderId="9" xfId="41" applyNumberFormat="1" applyFont="1" applyFill="1" applyAlignment="1">
      <alignment horizontal="center" wrapText="1"/>
    </xf>
    <xf numFmtId="9" fontId="11" fillId="21" borderId="9" xfId="41" applyNumberFormat="1" applyFont="1" applyFill="1" applyAlignment="1">
      <alignment horizontal="center" wrapText="1"/>
    </xf>
    <xf numFmtId="0" fontId="27" fillId="21" borderId="0" xfId="51" applyFont="1">
      <alignment horizontal="left" vertical="center"/>
      <protection/>
    </xf>
    <xf numFmtId="0" fontId="11" fillId="21" borderId="7" xfId="39" applyFont="1" applyFill="1" applyAlignment="1">
      <alignment/>
    </xf>
    <xf numFmtId="10" fontId="11" fillId="21" borderId="7" xfId="39" applyNumberFormat="1" applyFont="1" applyFill="1" applyAlignment="1">
      <alignment/>
    </xf>
    <xf numFmtId="0" fontId="11" fillId="21" borderId="0" xfId="80" applyFont="1" applyFill="1">
      <alignment/>
      <protection/>
    </xf>
    <xf numFmtId="10" fontId="11" fillId="21" borderId="0" xfId="80" applyNumberFormat="1" applyFont="1" applyFill="1">
      <alignment/>
      <protection/>
    </xf>
    <xf numFmtId="0" fontId="26" fillId="21" borderId="0" xfId="0" applyFont="1" applyFill="1" applyBorder="1" applyAlignment="1">
      <alignment/>
    </xf>
    <xf numFmtId="0" fontId="26" fillId="21" borderId="0" xfId="81" applyFont="1" applyFill="1" applyBorder="1">
      <alignment/>
      <protection/>
    </xf>
    <xf numFmtId="3" fontId="6" fillId="26" borderId="13" xfId="60" applyNumberFormat="1" applyFont="1" applyAlignment="1">
      <alignment horizontal="right" vertical="center"/>
      <protection/>
    </xf>
    <xf numFmtId="0" fontId="28" fillId="21" borderId="0" xfId="51" applyFont="1">
      <alignment horizontal="left" vertical="center"/>
      <protection/>
    </xf>
    <xf numFmtId="3" fontId="4" fillId="20" borderId="13" xfId="70" applyNumberFormat="1" applyFont="1">
      <alignment vertical="center"/>
      <protection/>
    </xf>
    <xf numFmtId="3" fontId="4" fillId="14" borderId="13" xfId="71" applyNumberFormat="1" applyFont="1">
      <alignment vertical="center"/>
      <protection/>
    </xf>
    <xf numFmtId="3" fontId="4" fillId="16" borderId="13" xfId="70" applyNumberFormat="1" applyFont="1" applyFill="1">
      <alignment vertical="center"/>
      <protection/>
    </xf>
    <xf numFmtId="3" fontId="4" fillId="20" borderId="13" xfId="71" applyNumberFormat="1" applyFont="1" applyFill="1">
      <alignment vertical="center"/>
      <protection/>
    </xf>
    <xf numFmtId="3" fontId="4" fillId="14" borderId="13" xfId="70" applyNumberFormat="1" applyFont="1" applyFill="1">
      <alignment vertical="center"/>
      <protection/>
    </xf>
    <xf numFmtId="3" fontId="4" fillId="19" borderId="13" xfId="71" applyNumberFormat="1" applyFont="1" applyFill="1">
      <alignment vertical="center"/>
      <protection/>
    </xf>
    <xf numFmtId="3" fontId="4" fillId="16" borderId="13" xfId="68" applyNumberFormat="1" applyFont="1">
      <alignment vertical="center"/>
      <protection/>
    </xf>
    <xf numFmtId="169" fontId="6" fillId="26" borderId="20" xfId="85" applyNumberFormat="1" applyFont="1" applyAlignment="1">
      <alignment vertical="center"/>
    </xf>
    <xf numFmtId="169" fontId="6" fillId="27" borderId="20" xfId="85" applyNumberFormat="1" applyFont="1" applyAlignment="1">
      <alignment vertical="center"/>
    </xf>
    <xf numFmtId="169" fontId="4" fillId="20" borderId="20" xfId="85" applyNumberFormat="1" applyFont="1" applyAlignment="1">
      <alignment vertical="center"/>
    </xf>
    <xf numFmtId="169" fontId="4" fillId="14" borderId="20" xfId="85" applyNumberFormat="1" applyFont="1" applyAlignment="1">
      <alignment vertical="center"/>
    </xf>
    <xf numFmtId="169" fontId="4" fillId="16" borderId="20" xfId="85" applyNumberFormat="1" applyFont="1" applyFill="1" applyAlignment="1">
      <alignment vertical="center"/>
    </xf>
    <xf numFmtId="169" fontId="4" fillId="20" borderId="20" xfId="85" applyNumberFormat="1" applyFont="1" applyFill="1" applyAlignment="1">
      <alignment vertical="center"/>
    </xf>
    <xf numFmtId="169" fontId="4" fillId="14" borderId="20" xfId="85" applyNumberFormat="1" applyFont="1" applyFill="1" applyAlignment="1">
      <alignment vertical="center"/>
    </xf>
    <xf numFmtId="169" fontId="4" fillId="19" borderId="20" xfId="85" applyNumberFormat="1" applyFont="1" applyFill="1" applyAlignment="1">
      <alignment vertical="center"/>
    </xf>
    <xf numFmtId="169" fontId="4" fillId="16" borderId="20" xfId="85" applyNumberFormat="1" applyFont="1" applyAlignment="1">
      <alignment vertical="center"/>
    </xf>
    <xf numFmtId="169" fontId="6" fillId="26" borderId="20" xfId="85" applyNumberFormat="1" applyFont="1" applyAlignment="1">
      <alignment horizontal="right" vertical="center"/>
    </xf>
    <xf numFmtId="4" fontId="6" fillId="26" borderId="13" xfId="60" applyNumberFormat="1" applyFont="1">
      <alignment vertical="center"/>
      <protection/>
    </xf>
    <xf numFmtId="4" fontId="6" fillId="27" borderId="13" xfId="60" applyNumberFormat="1" applyFont="1" applyFill="1">
      <alignment vertical="center"/>
      <protection/>
    </xf>
    <xf numFmtId="4" fontId="4" fillId="16" borderId="13" xfId="68" applyNumberFormat="1" applyFont="1">
      <alignment vertical="center"/>
      <protection/>
    </xf>
    <xf numFmtId="4" fontId="4" fillId="20" borderId="13" xfId="70" applyNumberFormat="1" applyFont="1">
      <alignment vertical="center"/>
      <protection/>
    </xf>
    <xf numFmtId="4" fontId="4" fillId="14" borderId="13" xfId="71" applyNumberFormat="1" applyFont="1">
      <alignment vertical="center"/>
      <protection/>
    </xf>
    <xf numFmtId="2" fontId="6" fillId="26" borderId="13" xfId="60" applyNumberFormat="1" applyFont="1">
      <alignment vertical="center"/>
      <protection/>
    </xf>
    <xf numFmtId="2" fontId="6" fillId="27" borderId="13" xfId="60" applyNumberFormat="1" applyFont="1" applyFill="1">
      <alignment vertical="center"/>
      <protection/>
    </xf>
    <xf numFmtId="2" fontId="4" fillId="20" borderId="13" xfId="70" applyNumberFormat="1" applyFont="1">
      <alignment vertical="center"/>
      <protection/>
    </xf>
    <xf numFmtId="2" fontId="4" fillId="14" borderId="13" xfId="70" applyNumberFormat="1" applyFont="1" applyFill="1">
      <alignment vertical="center"/>
      <protection/>
    </xf>
    <xf numFmtId="4" fontId="4" fillId="16" borderId="13" xfId="70" applyNumberFormat="1" applyFont="1" applyFill="1">
      <alignment vertical="center"/>
      <protection/>
    </xf>
    <xf numFmtId="4" fontId="4" fillId="20" borderId="13" xfId="70" applyNumberFormat="1" applyFont="1" applyFill="1">
      <alignment vertical="center"/>
      <protection/>
    </xf>
    <xf numFmtId="4" fontId="4" fillId="14" borderId="13" xfId="70" applyNumberFormat="1" applyFont="1" applyFill="1">
      <alignment vertical="center"/>
      <protection/>
    </xf>
    <xf numFmtId="4" fontId="4" fillId="19" borderId="13" xfId="70" applyNumberFormat="1" applyFont="1" applyFill="1">
      <alignment vertical="center"/>
      <protection/>
    </xf>
    <xf numFmtId="1" fontId="4" fillId="20" borderId="13" xfId="70" applyNumberFormat="1" applyFont="1">
      <alignment vertical="center"/>
      <protection/>
    </xf>
    <xf numFmtId="0" fontId="31" fillId="21" borderId="0" xfId="80" applyFont="1" applyFill="1" applyBorder="1">
      <alignment/>
      <protection/>
    </xf>
    <xf numFmtId="10" fontId="31" fillId="21" borderId="0" xfId="80" applyNumberFormat="1" applyFont="1" applyFill="1" applyBorder="1">
      <alignment/>
      <protection/>
    </xf>
    <xf numFmtId="2" fontId="13" fillId="21" borderId="0" xfId="83" applyNumberFormat="1" applyFont="1" applyFill="1" applyBorder="1">
      <alignment/>
      <protection/>
    </xf>
    <xf numFmtId="170" fontId="6" fillId="26" borderId="13" xfId="60" applyNumberFormat="1" applyFont="1">
      <alignment vertical="center"/>
      <protection/>
    </xf>
    <xf numFmtId="170" fontId="6" fillId="27" borderId="13" xfId="60" applyNumberFormat="1" applyFont="1" applyFill="1">
      <alignment vertical="center"/>
      <protection/>
    </xf>
    <xf numFmtId="3" fontId="6" fillId="26" borderId="13" xfId="60" applyNumberFormat="1" applyFont="1">
      <alignment vertical="center"/>
      <protection/>
    </xf>
    <xf numFmtId="3" fontId="6" fillId="27" borderId="13" xfId="61" applyNumberFormat="1" applyFont="1">
      <alignment vertical="center"/>
      <protection/>
    </xf>
    <xf numFmtId="3" fontId="6" fillId="26" borderId="20" xfId="0" applyNumberFormat="1" applyFont="1" applyFill="1" applyBorder="1" applyAlignment="1">
      <alignment vertical="center"/>
    </xf>
    <xf numFmtId="3" fontId="6" fillId="26" borderId="20" xfId="0" applyNumberFormat="1" applyFont="1" applyFill="1" applyBorder="1" applyAlignment="1">
      <alignment/>
    </xf>
    <xf numFmtId="0" fontId="6" fillId="27" borderId="13" xfId="60" applyFill="1" applyAlignment="1">
      <alignment vertical="center" wrapText="1"/>
      <protection/>
    </xf>
    <xf numFmtId="3" fontId="6" fillId="27" borderId="13" xfId="60" applyNumberFormat="1" applyFont="1" applyFill="1">
      <alignment vertical="center"/>
      <protection/>
    </xf>
    <xf numFmtId="169" fontId="6" fillId="27" borderId="20" xfId="85" applyNumberFormat="1" applyFont="1" applyFill="1" applyAlignment="1">
      <alignment vertical="center"/>
    </xf>
    <xf numFmtId="0" fontId="6" fillId="27" borderId="13" xfId="60" applyFont="1" applyFill="1" applyAlignment="1">
      <alignment vertical="center" wrapText="1"/>
      <protection/>
    </xf>
    <xf numFmtId="4" fontId="6" fillId="27" borderId="13" xfId="60" applyNumberFormat="1" applyFont="1" applyFill="1" applyAlignment="1" quotePrefix="1">
      <alignment horizontal="right" vertical="center"/>
      <protection/>
    </xf>
    <xf numFmtId="0" fontId="6" fillId="26" borderId="13" xfId="61" applyFill="1">
      <alignment vertical="center"/>
      <protection/>
    </xf>
    <xf numFmtId="0" fontId="6" fillId="26" borderId="13" xfId="61" applyFill="1" applyAlignment="1">
      <alignment vertical="center" wrapText="1"/>
      <protection/>
    </xf>
    <xf numFmtId="169" fontId="6" fillId="26" borderId="20" xfId="85" applyNumberFormat="1" applyFont="1" applyFill="1" applyAlignment="1">
      <alignment vertical="center"/>
    </xf>
    <xf numFmtId="4" fontId="6" fillId="26" borderId="13" xfId="60" applyNumberFormat="1" applyFont="1" applyFill="1">
      <alignment vertical="center"/>
      <protection/>
    </xf>
    <xf numFmtId="170" fontId="6" fillId="27" borderId="13" xfId="60" applyNumberFormat="1" applyFont="1" applyFill="1" applyAlignment="1">
      <alignment horizontal="right" vertical="center"/>
      <protection/>
    </xf>
    <xf numFmtId="3" fontId="6" fillId="26" borderId="13" xfId="61" applyNumberFormat="1" applyFont="1" applyFill="1">
      <alignment vertical="center"/>
      <protection/>
    </xf>
    <xf numFmtId="3" fontId="6" fillId="27" borderId="13" xfId="60" applyNumberFormat="1" applyFont="1" applyFill="1" applyAlignment="1">
      <alignment horizontal="right" vertical="center"/>
      <protection/>
    </xf>
    <xf numFmtId="3" fontId="6" fillId="26" borderId="13" xfId="61" applyNumberFormat="1" applyFont="1" applyFill="1" applyAlignment="1">
      <alignment horizontal="right" vertical="center"/>
      <protection/>
    </xf>
    <xf numFmtId="0" fontId="2" fillId="28" borderId="26" xfId="64" applyFont="1" applyBorder="1" applyAlignment="1">
      <alignment vertical="center"/>
      <protection/>
    </xf>
    <xf numFmtId="0" fontId="2" fillId="28" borderId="27" xfId="64" applyFont="1" applyBorder="1" applyAlignment="1">
      <alignment vertical="center"/>
      <protection/>
    </xf>
    <xf numFmtId="0" fontId="2" fillId="28" borderId="28" xfId="64" applyFont="1" applyBorder="1" applyAlignment="1">
      <alignment vertical="center"/>
      <protection/>
    </xf>
    <xf numFmtId="0" fontId="2" fillId="28" borderId="29" xfId="64" applyFont="1" applyBorder="1" applyAlignment="1">
      <alignment vertical="center"/>
      <protection/>
    </xf>
    <xf numFmtId="0" fontId="15" fillId="21" borderId="0" xfId="82" applyFont="1" applyFill="1" applyBorder="1" quotePrefix="1">
      <alignment/>
      <protection/>
    </xf>
    <xf numFmtId="0" fontId="6" fillId="28" borderId="0" xfId="64" applyFont="1" applyBorder="1" applyAlignment="1">
      <alignment vertical="center"/>
      <protection/>
    </xf>
    <xf numFmtId="169" fontId="6" fillId="26" borderId="20" xfId="85" applyNumberFormat="1" applyFont="1" applyFill="1" applyBorder="1" applyAlignment="1">
      <alignment/>
    </xf>
    <xf numFmtId="169" fontId="4" fillId="20" borderId="13" xfId="70" applyNumberFormat="1" applyFont="1">
      <alignment vertical="center"/>
      <protection/>
    </xf>
    <xf numFmtId="169" fontId="4" fillId="14" borderId="13" xfId="71" applyNumberFormat="1" applyFont="1">
      <alignment vertical="center"/>
      <protection/>
    </xf>
    <xf numFmtId="0" fontId="0" fillId="0" borderId="0" xfId="0" applyBorder="1" applyAlignment="1">
      <alignment horizontal="left" vertical="center"/>
    </xf>
    <xf numFmtId="0" fontId="4" fillId="28" borderId="0" xfId="64" applyFont="1" applyBorder="1">
      <alignment horizontal="left" vertical="center"/>
      <protection/>
    </xf>
    <xf numFmtId="0" fontId="29" fillId="19" borderId="13" xfId="66" applyFont="1">
      <alignment horizontal="center" vertical="center" wrapText="1"/>
      <protection/>
    </xf>
    <xf numFmtId="0" fontId="4" fillId="20" borderId="30" xfId="50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4" fillId="14" borderId="30" xfId="47" applyFont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2" fillId="19" borderId="13" xfId="66" applyFont="1">
      <alignment horizontal="center" vertical="center" wrapText="1"/>
      <protection/>
    </xf>
    <xf numFmtId="0" fontId="2" fillId="19" borderId="13" xfId="66">
      <alignment horizontal="center" vertical="center" wrapText="1"/>
      <protection/>
    </xf>
    <xf numFmtId="0" fontId="6" fillId="27" borderId="13" xfId="61" applyFont="1" applyAlignment="1">
      <alignment vertical="center" wrapText="1"/>
      <protection/>
    </xf>
    <xf numFmtId="0" fontId="6" fillId="27" borderId="13" xfId="61" applyAlignment="1">
      <alignment vertical="center" wrapText="1"/>
      <protection/>
    </xf>
    <xf numFmtId="0" fontId="2" fillId="19" borderId="13" xfId="66" applyFont="1" applyAlignment="1">
      <alignment horizontal="center" vertical="center" wrapText="1"/>
      <protection/>
    </xf>
    <xf numFmtId="0" fontId="2" fillId="19" borderId="13" xfId="66" applyAlignment="1">
      <alignment horizontal="center" vertical="center" wrapText="1"/>
      <protection/>
    </xf>
    <xf numFmtId="0" fontId="6" fillId="27" borderId="22" xfId="60" applyFill="1" applyBorder="1" applyAlignment="1">
      <alignment horizontal="left" vertical="center"/>
      <protection/>
    </xf>
    <xf numFmtId="0" fontId="6" fillId="27" borderId="31" xfId="60" applyFill="1" applyBorder="1" applyAlignment="1">
      <alignment horizontal="left" vertical="center"/>
      <protection/>
    </xf>
    <xf numFmtId="0" fontId="6" fillId="27" borderId="23" xfId="60" applyFill="1" applyBorder="1" applyAlignment="1">
      <alignment horizontal="left" vertical="center"/>
      <protection/>
    </xf>
    <xf numFmtId="0" fontId="4" fillId="16" borderId="30" xfId="49" applyFont="1" applyBorder="1" applyAlignment="1">
      <alignment horizontal="left" vertical="center" wrapText="1"/>
      <protection/>
    </xf>
    <xf numFmtId="0" fontId="4" fillId="16" borderId="29" xfId="49" applyBorder="1" applyAlignment="1">
      <alignment horizontal="left" vertical="center" wrapText="1"/>
      <protection/>
    </xf>
    <xf numFmtId="0" fontId="6" fillId="26" borderId="13" xfId="60" applyFont="1">
      <alignment vertical="center"/>
      <protection/>
    </xf>
    <xf numFmtId="0" fontId="6" fillId="26" borderId="13" xfId="60">
      <alignment vertical="center"/>
      <protection/>
    </xf>
    <xf numFmtId="0" fontId="6" fillId="26" borderId="13" xfId="61" applyFont="1" applyFill="1">
      <alignment vertical="center"/>
      <protection/>
    </xf>
    <xf numFmtId="0" fontId="6" fillId="26" borderId="13" xfId="61" applyFill="1">
      <alignment vertical="center"/>
      <protection/>
    </xf>
    <xf numFmtId="0" fontId="6" fillId="26" borderId="13" xfId="60" applyAlignment="1">
      <alignment vertical="center" wrapText="1"/>
      <protection/>
    </xf>
    <xf numFmtId="0" fontId="6" fillId="26" borderId="13" xfId="60" applyFont="1" applyAlignment="1">
      <alignment vertical="center" wrapText="1"/>
      <protection/>
    </xf>
    <xf numFmtId="0" fontId="4" fillId="20" borderId="13" xfId="70" applyFont="1">
      <alignment vertical="center"/>
      <protection/>
    </xf>
    <xf numFmtId="0" fontId="4" fillId="20" borderId="13" xfId="70">
      <alignment vertical="center"/>
      <protection/>
    </xf>
    <xf numFmtId="0" fontId="4" fillId="14" borderId="30" xfId="71" applyFont="1" applyBorder="1" applyAlignment="1">
      <alignment vertical="center" wrapText="1"/>
      <protection/>
    </xf>
    <xf numFmtId="0" fontId="4" fillId="14" borderId="29" xfId="71" applyBorder="1" applyAlignment="1">
      <alignment vertical="center" wrapText="1"/>
      <protection/>
    </xf>
    <xf numFmtId="0" fontId="4" fillId="28" borderId="0" xfId="64" applyFont="1" applyBorder="1" applyAlignment="1">
      <alignment horizontal="left" vertical="center"/>
      <protection/>
    </xf>
    <xf numFmtId="0" fontId="4" fillId="16" borderId="13" xfId="70" applyFont="1" applyFill="1">
      <alignment vertical="center"/>
      <protection/>
    </xf>
    <xf numFmtId="0" fontId="4" fillId="16" borderId="13" xfId="70" applyFill="1">
      <alignment vertical="center"/>
      <protection/>
    </xf>
    <xf numFmtId="0" fontId="4" fillId="20" borderId="30" xfId="71" applyFont="1" applyFill="1" applyBorder="1" applyAlignment="1">
      <alignment vertical="center" wrapText="1"/>
      <protection/>
    </xf>
    <xf numFmtId="0" fontId="4" fillId="20" borderId="29" xfId="71" applyFill="1" applyBorder="1" applyAlignment="1">
      <alignment vertical="center" wrapText="1"/>
      <protection/>
    </xf>
    <xf numFmtId="0" fontId="4" fillId="14" borderId="13" xfId="70" applyFont="1" applyFill="1">
      <alignment vertical="center"/>
      <protection/>
    </xf>
    <xf numFmtId="0" fontId="4" fillId="14" borderId="13" xfId="70" applyFill="1">
      <alignment vertical="center"/>
      <protection/>
    </xf>
    <xf numFmtId="0" fontId="4" fillId="19" borderId="30" xfId="71" applyFont="1" applyFill="1" applyBorder="1" applyAlignment="1">
      <alignment vertical="center" wrapText="1"/>
      <protection/>
    </xf>
    <xf numFmtId="0" fontId="4" fillId="19" borderId="29" xfId="71" applyFill="1" applyBorder="1" applyAlignment="1">
      <alignment vertical="center" wrapText="1"/>
      <protection/>
    </xf>
    <xf numFmtId="0" fontId="4" fillId="28" borderId="32" xfId="6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5" fillId="19" borderId="13" xfId="66" applyFont="1">
      <alignment horizontal="center" vertical="center" wrapText="1"/>
      <protection/>
    </xf>
    <xf numFmtId="170" fontId="6" fillId="27" borderId="13" xfId="61" applyNumberFormat="1" applyFont="1" applyAlignment="1">
      <alignment horizontal="right" vertical="center"/>
      <protection/>
    </xf>
    <xf numFmtId="170" fontId="6" fillId="27" borderId="20" xfId="85" applyNumberFormat="1" applyFont="1" applyAlignment="1">
      <alignment horizontal="right" vertical="center"/>
    </xf>
    <xf numFmtId="0" fontId="48" fillId="28" borderId="28" xfId="64" applyFont="1" applyBorder="1" applyAlignment="1">
      <alignment vertical="center"/>
      <protection/>
    </xf>
    <xf numFmtId="0" fontId="48" fillId="28" borderId="26" xfId="64" applyFont="1" applyBorder="1" applyAlignment="1">
      <alignment vertical="center"/>
      <protection/>
    </xf>
    <xf numFmtId="0" fontId="49" fillId="21" borderId="0" xfId="0" applyFont="1" applyFill="1" applyBorder="1" applyAlignment="1">
      <alignment/>
    </xf>
    <xf numFmtId="0" fontId="50" fillId="21" borderId="0" xfId="80" applyFont="1" applyFill="1" applyBorder="1">
      <alignment/>
      <protection/>
    </xf>
    <xf numFmtId="0" fontId="13" fillId="21" borderId="0" xfId="81" applyFont="1" applyFill="1" applyBorder="1">
      <alignment/>
      <protection/>
    </xf>
    <xf numFmtId="0" fontId="4" fillId="28" borderId="30" xfId="64" applyFont="1" applyBorder="1" applyAlignment="1">
      <alignment vertical="center"/>
      <protection/>
    </xf>
    <xf numFmtId="0" fontId="4" fillId="28" borderId="33" xfId="64" applyFont="1" applyBorder="1" applyAlignment="1">
      <alignment vertical="center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fColor1" xfId="60"/>
    <cellStyle name="fColor2" xfId="61"/>
    <cellStyle name="fColor3" xfId="62"/>
    <cellStyle name="fColor4" xfId="63"/>
    <cellStyle name="fSubTitulo" xfId="64"/>
    <cellStyle name="fTitularOscura" xfId="65"/>
    <cellStyle name="fTitulo" xfId="66"/>
    <cellStyle name="fTotal0" xfId="67"/>
    <cellStyle name="fTotal1" xfId="68"/>
    <cellStyle name="fTotal1Columna" xfId="69"/>
    <cellStyle name="fTotal2" xfId="70"/>
    <cellStyle name="fTotal3" xfId="71"/>
    <cellStyle name="Hyperlink" xfId="72"/>
    <cellStyle name="Followed Hyperlink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rmal_Demanda" xfId="80"/>
    <cellStyle name="Normal_Demanda insatisfeta (g)" xfId="81"/>
    <cellStyle name="Normal_Demanda insatisfeta (g) " xfId="82"/>
    <cellStyle name="Normal_Pre 97-98" xfId="83"/>
    <cellStyle name="Notas" xfId="84"/>
    <cellStyle name="Percent" xfId="85"/>
    <cellStyle name="Salida" xfId="86"/>
    <cellStyle name="SinEstilo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adscrits</a:t>
            </a:r>
          </a:p>
        </c:rich>
      </c:tx>
      <c:layout>
        <c:manualLayout>
          <c:xMode val="factor"/>
          <c:yMode val="factor"/>
          <c:x val="-0.3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13"/>
          <c:w val="0.984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'1.2.1'!$E$98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'1.2.1'!$D$120:$D$124</c:f>
              <c:strCache/>
            </c:strRef>
          </c:cat>
          <c:val>
            <c:numRef>
              <c:f>'1.2.1'!$E$120:$E$124</c:f>
              <c:numCache/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cicle. Centres propis</a:t>
            </a:r>
          </a:p>
        </c:rich>
      </c:tx>
      <c:layout>
        <c:manualLayout>
          <c:xMode val="factor"/>
          <c:yMode val="factor"/>
          <c:x val="-0.38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275"/>
          <c:w val="0.98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'1.2.1'!$E$98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'1.2.1'!$D$99:$D$106</c:f>
              <c:strCache/>
            </c:strRef>
          </c:cat>
          <c:val>
            <c:numRef>
              <c:f>'1.2.1'!$E$99:$E$106</c:f>
              <c:numCache/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  <c:max val="2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At val="1"/>
        <c:crossBetween val="between"/>
        <c:dispUnits/>
        <c:majorUnit val="0.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propis</a:t>
            </a:r>
          </a:p>
        </c:rich>
      </c:tx>
      <c:layout>
        <c:manualLayout>
          <c:xMode val="factor"/>
          <c:yMode val="factor"/>
          <c:x val="-0.399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875"/>
          <c:w val="0.983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'1.2.1'!$E$98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'1.2.1'!$D$108:$D$118</c:f>
              <c:strCache/>
            </c:strRef>
          </c:cat>
          <c:val>
            <c:numRef>
              <c:f>'1.2.1'!$E$108:$E$118</c:f>
              <c:numCache/>
            </c:numRef>
          </c:val>
        </c:ser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0.523</cdr:y>
    </cdr:from>
    <cdr:to>
      <cdr:x>0.99325</cdr:x>
      <cdr:y>0.523</cdr:y>
    </cdr:to>
    <cdr:sp>
      <cdr:nvSpPr>
        <cdr:cNvPr id="1" name="Line 1"/>
        <cdr:cNvSpPr>
          <a:spLocks/>
        </cdr:cNvSpPr>
      </cdr:nvSpPr>
      <cdr:spPr>
        <a:xfrm>
          <a:off x="342900" y="1409700"/>
          <a:ext cx="11391900" cy="0"/>
        </a:xfrm>
        <a:prstGeom prst="line">
          <a:avLst/>
        </a:prstGeom>
        <a:noFill/>
        <a:ln w="6350" cmpd="sng">
          <a:solidFill>
            <a:srgbClr val="335C85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0.594</cdr:y>
    </cdr:from>
    <cdr:to>
      <cdr:x>0.99225</cdr:x>
      <cdr:y>0.594</cdr:y>
    </cdr:to>
    <cdr:sp>
      <cdr:nvSpPr>
        <cdr:cNvPr id="1" name="Line 1"/>
        <cdr:cNvSpPr>
          <a:spLocks/>
        </cdr:cNvSpPr>
      </cdr:nvSpPr>
      <cdr:spPr>
        <a:xfrm>
          <a:off x="371475" y="1504950"/>
          <a:ext cx="11353800" cy="0"/>
        </a:xfrm>
        <a:prstGeom prst="line">
          <a:avLst/>
        </a:prstGeom>
        <a:noFill/>
        <a:ln w="6350" cmpd="sng">
          <a:solidFill>
            <a:srgbClr val="335C85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0.4845</cdr:y>
    </cdr:from>
    <cdr:to>
      <cdr:x>0.9925</cdr:x>
      <cdr:y>0.4845</cdr:y>
    </cdr:to>
    <cdr:sp>
      <cdr:nvSpPr>
        <cdr:cNvPr id="1" name="Line 1"/>
        <cdr:cNvSpPr>
          <a:spLocks/>
        </cdr:cNvSpPr>
      </cdr:nvSpPr>
      <cdr:spPr>
        <a:xfrm>
          <a:off x="342900" y="1333500"/>
          <a:ext cx="11382375" cy="0"/>
        </a:xfrm>
        <a:prstGeom prst="line">
          <a:avLst/>
        </a:prstGeom>
        <a:noFill/>
        <a:ln w="6350" cmpd="sng">
          <a:solidFill>
            <a:srgbClr val="335C85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131</xdr:row>
      <xdr:rowOff>142875</xdr:rowOff>
    </xdr:from>
    <xdr:to>
      <xdr:col>13</xdr:col>
      <xdr:colOff>9525</xdr:colOff>
      <xdr:row>148</xdr:row>
      <xdr:rowOff>95250</xdr:rowOff>
    </xdr:to>
    <xdr:graphicFrame>
      <xdr:nvGraphicFramePr>
        <xdr:cNvPr id="1" name="Chart 5"/>
        <xdr:cNvGraphicFramePr/>
      </xdr:nvGraphicFramePr>
      <xdr:xfrm>
        <a:off x="285750" y="24584025"/>
        <a:ext cx="11820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97</xdr:row>
      <xdr:rowOff>85725</xdr:rowOff>
    </xdr:from>
    <xdr:to>
      <xdr:col>12</xdr:col>
      <xdr:colOff>781050</xdr:colOff>
      <xdr:row>113</xdr:row>
      <xdr:rowOff>28575</xdr:rowOff>
    </xdr:to>
    <xdr:graphicFrame>
      <xdr:nvGraphicFramePr>
        <xdr:cNvPr id="2" name="Chart 6"/>
        <xdr:cNvGraphicFramePr/>
      </xdr:nvGraphicFramePr>
      <xdr:xfrm>
        <a:off x="257175" y="19021425"/>
        <a:ext cx="118205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113</xdr:row>
      <xdr:rowOff>104775</xdr:rowOff>
    </xdr:from>
    <xdr:to>
      <xdr:col>12</xdr:col>
      <xdr:colOff>790575</xdr:colOff>
      <xdr:row>130</xdr:row>
      <xdr:rowOff>104775</xdr:rowOff>
    </xdr:to>
    <xdr:graphicFrame>
      <xdr:nvGraphicFramePr>
        <xdr:cNvPr id="3" name="Chart 8"/>
        <xdr:cNvGraphicFramePr/>
      </xdr:nvGraphicFramePr>
      <xdr:xfrm>
        <a:off x="266700" y="21631275"/>
        <a:ext cx="11820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4atramesa2001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UPORT\LLIBREDA\Lldades%202004\GALERADES\1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147"/>
  <sheetViews>
    <sheetView showGridLines="0" tabSelected="1" zoomScaleSheetLayoutView="75" workbookViewId="0" topLeftCell="A1">
      <selection activeCell="O92" sqref="O9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4.8515625" style="31" customWidth="1"/>
    <col min="4" max="4" width="49.140625" style="31" customWidth="1"/>
    <col min="5" max="5" width="8.7109375" style="1" customWidth="1"/>
    <col min="6" max="6" width="11.57421875" style="1" customWidth="1"/>
    <col min="7" max="8" width="15.7109375" style="85" customWidth="1"/>
    <col min="9" max="9" width="13.140625" style="85" customWidth="1"/>
    <col min="10" max="10" width="11.7109375" style="85" customWidth="1"/>
    <col min="11" max="11" width="13.57421875" style="85" customWidth="1"/>
    <col min="12" max="13" width="12.00390625" style="85" customWidth="1"/>
    <col min="14" max="14" width="0.5625" style="1" customWidth="1"/>
    <col min="15" max="16384" width="11.421875" style="1" customWidth="1"/>
  </cols>
  <sheetData>
    <row r="1" spans="1:13" ht="12.75">
      <c r="A1" s="16"/>
      <c r="B1" s="16"/>
      <c r="C1" s="181" t="s">
        <v>0</v>
      </c>
      <c r="D1" s="181"/>
      <c r="E1" s="181"/>
      <c r="F1" s="153"/>
      <c r="G1" s="153"/>
      <c r="H1" s="153"/>
      <c r="I1" s="153"/>
      <c r="J1" s="153"/>
      <c r="K1" s="153"/>
      <c r="L1" s="153"/>
      <c r="M1" s="41"/>
    </row>
    <row r="2" spans="1:13" ht="16.5" customHeight="1">
      <c r="A2" s="16"/>
      <c r="B2" s="16"/>
      <c r="C2" s="181" t="s">
        <v>113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.75">
      <c r="A3" s="16"/>
      <c r="B3" s="16"/>
      <c r="C3" s="149"/>
      <c r="D3" s="149"/>
      <c r="E3" s="149"/>
      <c r="F3" s="16"/>
      <c r="G3" s="41"/>
      <c r="H3" s="41"/>
      <c r="I3" s="41"/>
      <c r="J3" s="41"/>
      <c r="K3" s="41"/>
      <c r="L3" s="41"/>
      <c r="M3" s="41"/>
    </row>
    <row r="4" spans="1:13" ht="12.75">
      <c r="A4" s="16"/>
      <c r="B4" s="16"/>
      <c r="C4" s="154" t="s">
        <v>142</v>
      </c>
      <c r="D4" s="154"/>
      <c r="E4" s="154"/>
      <c r="F4" s="62"/>
      <c r="G4" s="69"/>
      <c r="H4" s="69"/>
      <c r="I4" s="70"/>
      <c r="J4" s="69"/>
      <c r="K4" s="69"/>
      <c r="L4" s="69"/>
      <c r="M4" s="69"/>
    </row>
    <row r="5" spans="1:13" ht="5.25" customHeight="1">
      <c r="A5" s="16"/>
      <c r="B5" s="16"/>
      <c r="C5" s="61"/>
      <c r="D5" s="61"/>
      <c r="E5" s="60"/>
      <c r="F5" s="3"/>
      <c r="G5" s="71"/>
      <c r="H5" s="71"/>
      <c r="I5" s="71"/>
      <c r="J5" s="71"/>
      <c r="K5" s="71"/>
      <c r="L5" s="72"/>
      <c r="M5" s="72"/>
    </row>
    <row r="6" spans="1:13" ht="10.5" customHeight="1">
      <c r="A6" s="16"/>
      <c r="B6" s="16"/>
      <c r="C6" s="154" t="s">
        <v>140</v>
      </c>
      <c r="D6" s="154"/>
      <c r="E6" s="154"/>
      <c r="F6" s="62"/>
      <c r="G6" s="69"/>
      <c r="H6" s="69"/>
      <c r="I6" s="69"/>
      <c r="J6" s="69"/>
      <c r="K6" s="69"/>
      <c r="L6" s="69"/>
      <c r="M6" s="69"/>
    </row>
    <row r="7" spans="1:13" ht="15.75">
      <c r="A7" s="16"/>
      <c r="B7" s="16"/>
      <c r="C7" s="4"/>
      <c r="D7" s="63"/>
      <c r="E7" s="62"/>
      <c r="F7" s="62"/>
      <c r="G7" s="69"/>
      <c r="H7" s="69"/>
      <c r="I7" s="69"/>
      <c r="J7" s="69"/>
      <c r="K7" s="69"/>
      <c r="L7" s="69"/>
      <c r="M7" s="69"/>
    </row>
    <row r="8" spans="2:14" ht="4.5" customHeight="1" thickBot="1">
      <c r="B8" s="64"/>
      <c r="C8" s="65"/>
      <c r="D8" s="66"/>
      <c r="E8" s="67"/>
      <c r="F8" s="67"/>
      <c r="G8" s="73"/>
      <c r="H8" s="73"/>
      <c r="I8" s="73"/>
      <c r="J8" s="73"/>
      <c r="K8" s="73"/>
      <c r="L8" s="73"/>
      <c r="M8" s="73"/>
      <c r="N8" s="68"/>
    </row>
    <row r="9" spans="2:14" ht="13.5" thickBot="1">
      <c r="B9" s="8"/>
      <c r="C9" s="164" t="s">
        <v>1</v>
      </c>
      <c r="D9" s="165" t="s">
        <v>2</v>
      </c>
      <c r="E9" s="161" t="s">
        <v>3</v>
      </c>
      <c r="F9" s="160" t="s">
        <v>128</v>
      </c>
      <c r="G9" s="160" t="s">
        <v>129</v>
      </c>
      <c r="H9" s="160" t="s">
        <v>133</v>
      </c>
      <c r="I9" s="160" t="s">
        <v>130</v>
      </c>
      <c r="J9" s="160" t="s">
        <v>136</v>
      </c>
      <c r="K9" s="160" t="s">
        <v>134</v>
      </c>
      <c r="L9" s="160" t="s">
        <v>4</v>
      </c>
      <c r="M9" s="160" t="s">
        <v>131</v>
      </c>
      <c r="N9" s="9"/>
    </row>
    <row r="10" spans="2:14" ht="13.5" thickBot="1">
      <c r="B10" s="8"/>
      <c r="C10" s="165"/>
      <c r="D10" s="165"/>
      <c r="E10" s="161"/>
      <c r="F10" s="160"/>
      <c r="G10" s="160"/>
      <c r="H10" s="160"/>
      <c r="I10" s="160"/>
      <c r="J10" s="160"/>
      <c r="K10" s="160"/>
      <c r="L10" s="160"/>
      <c r="M10" s="160"/>
      <c r="N10" s="9"/>
    </row>
    <row r="11" spans="2:14" ht="13.5" thickBot="1">
      <c r="B11" s="8"/>
      <c r="C11" s="165"/>
      <c r="D11" s="165"/>
      <c r="E11" s="161"/>
      <c r="F11" s="160"/>
      <c r="G11" s="160"/>
      <c r="H11" s="160"/>
      <c r="I11" s="160"/>
      <c r="J11" s="160"/>
      <c r="K11" s="160"/>
      <c r="L11" s="160"/>
      <c r="M11" s="160"/>
      <c r="N11" s="9"/>
    </row>
    <row r="12" spans="2:14" ht="16.5" customHeight="1" thickBot="1" thickTop="1">
      <c r="B12" s="8"/>
      <c r="C12" s="10" t="s">
        <v>5</v>
      </c>
      <c r="D12" s="11" t="s">
        <v>6</v>
      </c>
      <c r="E12" s="127">
        <v>50</v>
      </c>
      <c r="F12" s="127">
        <v>59</v>
      </c>
      <c r="G12" s="98">
        <v>0.3728813559322034</v>
      </c>
      <c r="H12" s="98">
        <f>100%-G12</f>
        <v>0.6271186440677966</v>
      </c>
      <c r="I12" s="127">
        <v>208</v>
      </c>
      <c r="J12" s="127">
        <v>46</v>
      </c>
      <c r="K12" s="127">
        <v>4</v>
      </c>
      <c r="L12" s="113">
        <f>F12/E12</f>
        <v>1.18</v>
      </c>
      <c r="M12" s="125">
        <f>F12-J12</f>
        <v>13</v>
      </c>
      <c r="N12" s="9"/>
    </row>
    <row r="13" spans="2:14" ht="16.5" customHeight="1" thickBot="1" thickTop="1">
      <c r="B13" s="8"/>
      <c r="C13" s="12" t="s">
        <v>7</v>
      </c>
      <c r="D13" s="12" t="s">
        <v>8</v>
      </c>
      <c r="E13" s="128">
        <v>380</v>
      </c>
      <c r="F13" s="128">
        <v>825</v>
      </c>
      <c r="G13" s="99">
        <v>0.4993939393939394</v>
      </c>
      <c r="H13" s="99">
        <f aca="true" t="shared" si="0" ref="H13:H23">100%-G13</f>
        <v>0.5006060606060606</v>
      </c>
      <c r="I13" s="128">
        <v>854</v>
      </c>
      <c r="J13" s="128">
        <v>384</v>
      </c>
      <c r="K13" s="128">
        <v>26</v>
      </c>
      <c r="L13" s="114">
        <f aca="true" t="shared" si="1" ref="L13:L23">F13/E13</f>
        <v>2.1710526315789473</v>
      </c>
      <c r="M13" s="126">
        <f aca="true" t="shared" si="2" ref="M13:M23">F13-J13</f>
        <v>441</v>
      </c>
      <c r="N13" s="9"/>
    </row>
    <row r="14" spans="2:14" ht="16.5" customHeight="1" thickBot="1" thickTop="1">
      <c r="B14" s="8"/>
      <c r="C14" s="176" t="s">
        <v>120</v>
      </c>
      <c r="D14" s="10" t="s">
        <v>9</v>
      </c>
      <c r="E14" s="127">
        <v>220</v>
      </c>
      <c r="F14" s="129">
        <v>108</v>
      </c>
      <c r="G14" s="13">
        <v>0.14814814814814814</v>
      </c>
      <c r="H14" s="13">
        <f t="shared" si="0"/>
        <v>0.8518518518518519</v>
      </c>
      <c r="I14" s="127">
        <v>588</v>
      </c>
      <c r="J14" s="127">
        <v>108</v>
      </c>
      <c r="K14" s="127">
        <v>128</v>
      </c>
      <c r="L14" s="113">
        <f t="shared" si="1"/>
        <v>0.4909090909090909</v>
      </c>
      <c r="M14" s="125">
        <f t="shared" si="2"/>
        <v>0</v>
      </c>
      <c r="N14" s="9"/>
    </row>
    <row r="15" spans="2:14" ht="16.5" customHeight="1" thickBot="1" thickTop="1">
      <c r="B15" s="8"/>
      <c r="C15" s="175"/>
      <c r="D15" s="14" t="s">
        <v>10</v>
      </c>
      <c r="E15" s="127">
        <v>80</v>
      </c>
      <c r="F15" s="129">
        <v>171</v>
      </c>
      <c r="G15" s="13">
        <v>0.2222222222222222</v>
      </c>
      <c r="H15" s="47">
        <f t="shared" si="0"/>
        <v>0.7777777777777778</v>
      </c>
      <c r="I15" s="127">
        <v>302</v>
      </c>
      <c r="J15" s="127">
        <v>86</v>
      </c>
      <c r="K15" s="127">
        <v>1</v>
      </c>
      <c r="L15" s="113">
        <f t="shared" si="1"/>
        <v>2.1375</v>
      </c>
      <c r="M15" s="125">
        <f t="shared" si="2"/>
        <v>85</v>
      </c>
      <c r="N15" s="9"/>
    </row>
    <row r="16" spans="2:14" ht="16.5" customHeight="1" thickBot="1" thickTop="1">
      <c r="B16" s="8"/>
      <c r="C16" s="12" t="s">
        <v>11</v>
      </c>
      <c r="D16" s="12" t="s">
        <v>12</v>
      </c>
      <c r="E16" s="128">
        <v>400</v>
      </c>
      <c r="F16" s="128">
        <v>212</v>
      </c>
      <c r="G16" s="99">
        <v>0.1509433962264151</v>
      </c>
      <c r="H16" s="99">
        <f t="shared" si="0"/>
        <v>0.8490566037735849</v>
      </c>
      <c r="I16" s="128">
        <v>652</v>
      </c>
      <c r="J16" s="128">
        <v>212</v>
      </c>
      <c r="K16" s="128">
        <v>57</v>
      </c>
      <c r="L16" s="114">
        <f t="shared" si="1"/>
        <v>0.53</v>
      </c>
      <c r="M16" s="126">
        <f t="shared" si="2"/>
        <v>0</v>
      </c>
      <c r="N16" s="9"/>
    </row>
    <row r="17" spans="2:14" ht="16.5" customHeight="1" thickBot="1" thickTop="1">
      <c r="B17" s="8"/>
      <c r="C17" s="175" t="s">
        <v>13</v>
      </c>
      <c r="D17" s="10" t="s">
        <v>9</v>
      </c>
      <c r="E17" s="127">
        <v>465</v>
      </c>
      <c r="F17" s="130">
        <v>586</v>
      </c>
      <c r="G17" s="150">
        <v>0.1945392491467577</v>
      </c>
      <c r="H17" s="13">
        <f t="shared" si="0"/>
        <v>0.8054607508532423</v>
      </c>
      <c r="I17" s="127">
        <v>860</v>
      </c>
      <c r="J17" s="127">
        <v>441</v>
      </c>
      <c r="K17" s="127">
        <v>39</v>
      </c>
      <c r="L17" s="113">
        <f t="shared" si="1"/>
        <v>1.260215053763441</v>
      </c>
      <c r="M17" s="125">
        <f t="shared" si="2"/>
        <v>145</v>
      </c>
      <c r="N17" s="9"/>
    </row>
    <row r="18" spans="2:14" ht="16.5" customHeight="1" thickBot="1" thickTop="1">
      <c r="B18" s="8"/>
      <c r="C18" s="175"/>
      <c r="D18" s="10" t="s">
        <v>14</v>
      </c>
      <c r="E18" s="127">
        <v>75</v>
      </c>
      <c r="F18" s="130">
        <v>117</v>
      </c>
      <c r="G18" s="150">
        <v>0.5128205128205128</v>
      </c>
      <c r="H18" s="48">
        <f t="shared" si="0"/>
        <v>0.4871794871794872</v>
      </c>
      <c r="I18" s="127">
        <v>344</v>
      </c>
      <c r="J18" s="127">
        <v>75</v>
      </c>
      <c r="K18" s="127">
        <v>15</v>
      </c>
      <c r="L18" s="113">
        <f t="shared" si="1"/>
        <v>1.56</v>
      </c>
      <c r="M18" s="125">
        <f t="shared" si="2"/>
        <v>42</v>
      </c>
      <c r="N18" s="9"/>
    </row>
    <row r="19" spans="2:14" ht="16.5" customHeight="1" thickBot="1" thickTop="1">
      <c r="B19" s="8"/>
      <c r="C19" s="163" t="s">
        <v>15</v>
      </c>
      <c r="D19" s="12" t="s">
        <v>16</v>
      </c>
      <c r="E19" s="128">
        <v>175</v>
      </c>
      <c r="F19" s="128">
        <v>248</v>
      </c>
      <c r="G19" s="99">
        <v>0.2540322580645161</v>
      </c>
      <c r="H19" s="99">
        <f t="shared" si="0"/>
        <v>0.7459677419354839</v>
      </c>
      <c r="I19" s="128">
        <v>518</v>
      </c>
      <c r="J19" s="128">
        <v>174</v>
      </c>
      <c r="K19" s="128">
        <v>11</v>
      </c>
      <c r="L19" s="114">
        <f t="shared" si="1"/>
        <v>1.417142857142857</v>
      </c>
      <c r="M19" s="126">
        <f t="shared" si="2"/>
        <v>74</v>
      </c>
      <c r="N19" s="9"/>
    </row>
    <row r="20" spans="2:14" s="16" customFormat="1" ht="16.5" customHeight="1" thickBot="1" thickTop="1">
      <c r="B20" s="8"/>
      <c r="C20" s="163"/>
      <c r="D20" s="12" t="s">
        <v>17</v>
      </c>
      <c r="E20" s="128">
        <v>50</v>
      </c>
      <c r="F20" s="128">
        <v>27</v>
      </c>
      <c r="G20" s="99">
        <v>0.4074074074074074</v>
      </c>
      <c r="H20" s="99">
        <f t="shared" si="0"/>
        <v>0.5925925925925926</v>
      </c>
      <c r="I20" s="128">
        <v>132</v>
      </c>
      <c r="J20" s="128">
        <v>27</v>
      </c>
      <c r="K20" s="128">
        <v>20</v>
      </c>
      <c r="L20" s="114">
        <f t="shared" si="1"/>
        <v>0.54</v>
      </c>
      <c r="M20" s="126">
        <f t="shared" si="2"/>
        <v>0</v>
      </c>
      <c r="N20" s="9"/>
    </row>
    <row r="21" spans="2:14" ht="16.5" customHeight="1" thickBot="1" thickTop="1">
      <c r="B21" s="8"/>
      <c r="C21" s="49" t="s">
        <v>18</v>
      </c>
      <c r="D21" s="35" t="s">
        <v>107</v>
      </c>
      <c r="E21" s="127">
        <v>375</v>
      </c>
      <c r="F21" s="130">
        <v>271</v>
      </c>
      <c r="G21" s="150">
        <v>0.04428044280442804</v>
      </c>
      <c r="H21" s="13">
        <f t="shared" si="0"/>
        <v>0.955719557195572</v>
      </c>
      <c r="I21" s="127">
        <v>593</v>
      </c>
      <c r="J21" s="127">
        <v>271</v>
      </c>
      <c r="K21" s="127">
        <v>44</v>
      </c>
      <c r="L21" s="113">
        <f t="shared" si="1"/>
        <v>0.7226666666666667</v>
      </c>
      <c r="M21" s="125">
        <f t="shared" si="2"/>
        <v>0</v>
      </c>
      <c r="N21" s="9"/>
    </row>
    <row r="22" spans="2:14" ht="16.5" customHeight="1" thickBot="1" thickTop="1">
      <c r="B22" s="8"/>
      <c r="C22" s="163" t="s">
        <v>19</v>
      </c>
      <c r="D22" s="17" t="s">
        <v>20</v>
      </c>
      <c r="E22" s="128">
        <v>60</v>
      </c>
      <c r="F22" s="128">
        <v>140</v>
      </c>
      <c r="G22" s="99">
        <v>0.4785714285714286</v>
      </c>
      <c r="H22" s="99">
        <f t="shared" si="0"/>
        <v>0.5214285714285714</v>
      </c>
      <c r="I22" s="128">
        <v>778</v>
      </c>
      <c r="J22" s="128">
        <v>56</v>
      </c>
      <c r="K22" s="128">
        <v>14</v>
      </c>
      <c r="L22" s="114">
        <f t="shared" si="1"/>
        <v>2.3333333333333335</v>
      </c>
      <c r="M22" s="126">
        <f>F22-J22</f>
        <v>84</v>
      </c>
      <c r="N22" s="9"/>
    </row>
    <row r="23" spans="2:14" ht="16.5" customHeight="1" thickBot="1" thickTop="1">
      <c r="B23" s="8"/>
      <c r="C23" s="163"/>
      <c r="D23" s="17" t="s">
        <v>21</v>
      </c>
      <c r="E23" s="128">
        <v>60</v>
      </c>
      <c r="F23" s="128">
        <v>61</v>
      </c>
      <c r="G23" s="99">
        <v>0.3770491803278688</v>
      </c>
      <c r="H23" s="99">
        <f t="shared" si="0"/>
        <v>0.6229508196721312</v>
      </c>
      <c r="I23" s="128">
        <v>576</v>
      </c>
      <c r="J23" s="128">
        <v>14</v>
      </c>
      <c r="K23" s="128">
        <v>57</v>
      </c>
      <c r="L23" s="114">
        <f t="shared" si="1"/>
        <v>1.0166666666666666</v>
      </c>
      <c r="M23" s="126">
        <f t="shared" si="2"/>
        <v>47</v>
      </c>
      <c r="N23" s="9"/>
    </row>
    <row r="24" spans="2:14" ht="16.5" customHeight="1" thickBot="1" thickTop="1">
      <c r="B24" s="8"/>
      <c r="C24" s="177" t="s">
        <v>114</v>
      </c>
      <c r="D24" s="178"/>
      <c r="E24" s="91">
        <f>SUM(E12:E23)</f>
        <v>2390</v>
      </c>
      <c r="F24" s="91">
        <f>SUM(F12:F23)</f>
        <v>2825</v>
      </c>
      <c r="G24" s="100">
        <v>0.30796460176991153</v>
      </c>
      <c r="H24" s="100">
        <f aca="true" t="shared" si="3" ref="H24:H64">100%-G24</f>
        <v>0.6920353982300884</v>
      </c>
      <c r="I24" s="91">
        <f>SUM(I12:I23)</f>
        <v>6405</v>
      </c>
      <c r="J24" s="91">
        <f>SUM(J12:J23)</f>
        <v>1894</v>
      </c>
      <c r="K24" s="91">
        <f>SUM(K12:K23)</f>
        <v>416</v>
      </c>
      <c r="L24" s="115">
        <f>F24/E24</f>
        <v>1.1820083682008369</v>
      </c>
      <c r="M24" s="121">
        <f>SUM(M12:M23)</f>
        <v>931</v>
      </c>
      <c r="N24" s="19"/>
    </row>
    <row r="25" spans="2:14" ht="16.5" customHeight="1" thickBot="1" thickTop="1">
      <c r="B25" s="8"/>
      <c r="C25" s="179" t="s">
        <v>115</v>
      </c>
      <c r="D25" s="180"/>
      <c r="E25" s="92">
        <f>E24-E23</f>
        <v>2330</v>
      </c>
      <c r="F25" s="92">
        <f>F24-F23</f>
        <v>2764</v>
      </c>
      <c r="G25" s="101">
        <v>0.3064399421128799</v>
      </c>
      <c r="H25" s="101">
        <f t="shared" si="3"/>
        <v>0.6935600578871202</v>
      </c>
      <c r="I25" s="92">
        <f>I24-I23</f>
        <v>5829</v>
      </c>
      <c r="J25" s="92">
        <f>J24-J23</f>
        <v>1880</v>
      </c>
      <c r="K25" s="92">
        <f>K24-K23</f>
        <v>359</v>
      </c>
      <c r="L25" s="116">
        <f>F25/E25</f>
        <v>1.186266094420601</v>
      </c>
      <c r="M25" s="92">
        <f>M24-M23</f>
        <v>884</v>
      </c>
      <c r="N25" s="19"/>
    </row>
    <row r="26" spans="2:14" ht="16.5" customHeight="1" thickBot="1" thickTop="1">
      <c r="B26" s="8"/>
      <c r="C26" s="10" t="s">
        <v>5</v>
      </c>
      <c r="D26" s="11" t="s">
        <v>22</v>
      </c>
      <c r="E26" s="127">
        <v>50</v>
      </c>
      <c r="F26" s="127">
        <v>10</v>
      </c>
      <c r="G26" s="98">
        <v>0.3</v>
      </c>
      <c r="H26" s="98">
        <f t="shared" si="3"/>
        <v>0.7</v>
      </c>
      <c r="I26" s="127">
        <v>76</v>
      </c>
      <c r="J26" s="127">
        <v>10</v>
      </c>
      <c r="K26" s="127">
        <v>4</v>
      </c>
      <c r="L26" s="113">
        <f>F26/E26</f>
        <v>0.2</v>
      </c>
      <c r="M26" s="125">
        <f>F26-J26</f>
        <v>0</v>
      </c>
      <c r="N26" s="9"/>
    </row>
    <row r="27" spans="2:14" ht="16.5" customHeight="1" thickBot="1" thickTop="1">
      <c r="B27" s="8"/>
      <c r="C27" s="12" t="s">
        <v>15</v>
      </c>
      <c r="D27" s="12" t="s">
        <v>23</v>
      </c>
      <c r="E27" s="128">
        <v>225</v>
      </c>
      <c r="F27" s="128">
        <v>263</v>
      </c>
      <c r="G27" s="99">
        <v>0.20912547528517111</v>
      </c>
      <c r="H27" s="99">
        <f t="shared" si="3"/>
        <v>0.7908745247148289</v>
      </c>
      <c r="I27" s="128">
        <v>613</v>
      </c>
      <c r="J27" s="128">
        <v>176</v>
      </c>
      <c r="K27" s="128">
        <v>75</v>
      </c>
      <c r="L27" s="114">
        <f aca="true" t="shared" si="4" ref="L27:L57">F27/E27</f>
        <v>1.1688888888888889</v>
      </c>
      <c r="M27" s="126">
        <f aca="true" t="shared" si="5" ref="M27:M60">F27-J27</f>
        <v>87</v>
      </c>
      <c r="N27" s="9"/>
    </row>
    <row r="28" spans="2:14" ht="16.5" customHeight="1" thickBot="1" thickTop="1">
      <c r="B28" s="8"/>
      <c r="C28" s="49" t="s">
        <v>18</v>
      </c>
      <c r="D28" s="35" t="s">
        <v>46</v>
      </c>
      <c r="E28" s="127">
        <v>100</v>
      </c>
      <c r="F28" s="127">
        <v>96</v>
      </c>
      <c r="G28" s="98">
        <v>0.15625</v>
      </c>
      <c r="H28" s="98">
        <f t="shared" si="3"/>
        <v>0.84375</v>
      </c>
      <c r="I28" s="127">
        <v>314</v>
      </c>
      <c r="J28" s="127">
        <v>93</v>
      </c>
      <c r="K28" s="127">
        <v>17</v>
      </c>
      <c r="L28" s="113">
        <f t="shared" si="4"/>
        <v>0.96</v>
      </c>
      <c r="M28" s="125">
        <f t="shared" si="5"/>
        <v>3</v>
      </c>
      <c r="N28" s="9"/>
    </row>
    <row r="29" spans="2:14" ht="16.5" customHeight="1" thickBot="1" thickTop="1">
      <c r="B29" s="8"/>
      <c r="C29" s="50"/>
      <c r="D29" s="35" t="s">
        <v>108</v>
      </c>
      <c r="E29" s="127">
        <v>100</v>
      </c>
      <c r="F29" s="127">
        <v>131</v>
      </c>
      <c r="G29" s="98">
        <v>0.05343511450381679</v>
      </c>
      <c r="H29" s="98">
        <f t="shared" si="3"/>
        <v>0.9465648854961832</v>
      </c>
      <c r="I29" s="127">
        <v>402</v>
      </c>
      <c r="J29" s="127">
        <v>101</v>
      </c>
      <c r="K29" s="127">
        <v>9</v>
      </c>
      <c r="L29" s="113">
        <f t="shared" si="4"/>
        <v>1.31</v>
      </c>
      <c r="M29" s="125">
        <f t="shared" si="5"/>
        <v>30</v>
      </c>
      <c r="N29" s="9"/>
    </row>
    <row r="30" spans="2:14" ht="16.5" customHeight="1" thickBot="1" thickTop="1">
      <c r="B30" s="8"/>
      <c r="C30" s="163" t="s">
        <v>24</v>
      </c>
      <c r="D30" s="12" t="s">
        <v>25</v>
      </c>
      <c r="E30" s="128">
        <v>20</v>
      </c>
      <c r="F30" s="128">
        <v>17</v>
      </c>
      <c r="G30" s="99">
        <v>0.058823529411764705</v>
      </c>
      <c r="H30" s="99">
        <f t="shared" si="3"/>
        <v>0.9411764705882353</v>
      </c>
      <c r="I30" s="128">
        <v>97</v>
      </c>
      <c r="J30" s="128">
        <v>17</v>
      </c>
      <c r="K30" s="128">
        <v>8</v>
      </c>
      <c r="L30" s="114">
        <f t="shared" si="4"/>
        <v>0.85</v>
      </c>
      <c r="M30" s="126">
        <f t="shared" si="5"/>
        <v>0</v>
      </c>
      <c r="N30" s="9"/>
    </row>
    <row r="31" spans="2:14" ht="16.5" customHeight="1" thickBot="1" thickTop="1">
      <c r="B31" s="8"/>
      <c r="C31" s="163"/>
      <c r="D31" s="12" t="s">
        <v>26</v>
      </c>
      <c r="E31" s="128">
        <v>40</v>
      </c>
      <c r="F31" s="128">
        <v>60</v>
      </c>
      <c r="G31" s="99">
        <v>0.11666666666666667</v>
      </c>
      <c r="H31" s="99">
        <f t="shared" si="3"/>
        <v>0.8833333333333333</v>
      </c>
      <c r="I31" s="128">
        <v>77</v>
      </c>
      <c r="J31" s="128">
        <v>40</v>
      </c>
      <c r="K31" s="128">
        <v>5</v>
      </c>
      <c r="L31" s="114">
        <f t="shared" si="4"/>
        <v>1.5</v>
      </c>
      <c r="M31" s="126">
        <f t="shared" si="5"/>
        <v>20</v>
      </c>
      <c r="N31" s="9"/>
    </row>
    <row r="32" spans="2:14" ht="16.5" customHeight="1" thickBot="1" thickTop="1">
      <c r="B32" s="8"/>
      <c r="C32" s="163"/>
      <c r="D32" s="12" t="s">
        <v>27</v>
      </c>
      <c r="E32" s="128">
        <v>60</v>
      </c>
      <c r="F32" s="128">
        <v>46</v>
      </c>
      <c r="G32" s="99">
        <v>0.15217391304347827</v>
      </c>
      <c r="H32" s="99">
        <f t="shared" si="3"/>
        <v>0.8478260869565217</v>
      </c>
      <c r="I32" s="128">
        <v>187</v>
      </c>
      <c r="J32" s="128">
        <v>43</v>
      </c>
      <c r="K32" s="128">
        <v>22</v>
      </c>
      <c r="L32" s="114">
        <f t="shared" si="4"/>
        <v>0.7666666666666667</v>
      </c>
      <c r="M32" s="126">
        <f t="shared" si="5"/>
        <v>3</v>
      </c>
      <c r="N32" s="9"/>
    </row>
    <row r="33" spans="2:14" ht="16.5" customHeight="1" thickBot="1" thickTop="1">
      <c r="B33" s="8"/>
      <c r="C33" s="175" t="s">
        <v>28</v>
      </c>
      <c r="D33" s="10" t="s">
        <v>29</v>
      </c>
      <c r="E33" s="127">
        <v>120</v>
      </c>
      <c r="F33" s="127">
        <v>81</v>
      </c>
      <c r="G33" s="98">
        <v>0.09876543209876543</v>
      </c>
      <c r="H33" s="98">
        <f t="shared" si="3"/>
        <v>0.9012345679012346</v>
      </c>
      <c r="I33" s="127">
        <v>194</v>
      </c>
      <c r="J33" s="127">
        <v>81</v>
      </c>
      <c r="K33" s="127">
        <v>18</v>
      </c>
      <c r="L33" s="113">
        <f t="shared" si="4"/>
        <v>0.675</v>
      </c>
      <c r="M33" s="125">
        <f t="shared" si="5"/>
        <v>0</v>
      </c>
      <c r="N33" s="9"/>
    </row>
    <row r="34" spans="2:14" ht="16.5" customHeight="1" thickBot="1" thickTop="1">
      <c r="B34" s="8"/>
      <c r="C34" s="175"/>
      <c r="D34" s="10" t="s">
        <v>30</v>
      </c>
      <c r="E34" s="127">
        <v>160</v>
      </c>
      <c r="F34" s="127">
        <v>89</v>
      </c>
      <c r="G34" s="98">
        <v>0.07865168539325842</v>
      </c>
      <c r="H34" s="98">
        <f t="shared" si="3"/>
        <v>0.9213483146067416</v>
      </c>
      <c r="I34" s="127">
        <v>156</v>
      </c>
      <c r="J34" s="127">
        <v>89</v>
      </c>
      <c r="K34" s="127">
        <v>9</v>
      </c>
      <c r="L34" s="113">
        <f t="shared" si="4"/>
        <v>0.55625</v>
      </c>
      <c r="M34" s="125">
        <f t="shared" si="5"/>
        <v>0</v>
      </c>
      <c r="N34" s="9"/>
    </row>
    <row r="35" spans="2:14" ht="16.5" customHeight="1" thickBot="1" thickTop="1">
      <c r="B35" s="8"/>
      <c r="C35" s="175"/>
      <c r="D35" s="10" t="s">
        <v>31</v>
      </c>
      <c r="E35" s="127">
        <v>80</v>
      </c>
      <c r="F35" s="127">
        <v>122</v>
      </c>
      <c r="G35" s="98">
        <v>0.2786885245901639</v>
      </c>
      <c r="H35" s="98">
        <f t="shared" si="3"/>
        <v>0.7213114754098361</v>
      </c>
      <c r="I35" s="127">
        <v>259</v>
      </c>
      <c r="J35" s="127">
        <v>73</v>
      </c>
      <c r="K35" s="127">
        <v>22</v>
      </c>
      <c r="L35" s="113">
        <f t="shared" si="4"/>
        <v>1.525</v>
      </c>
      <c r="M35" s="125">
        <f t="shared" si="5"/>
        <v>49</v>
      </c>
      <c r="N35" s="9"/>
    </row>
    <row r="36" spans="2:14" ht="16.5" customHeight="1" thickBot="1" thickTop="1">
      <c r="B36" s="8"/>
      <c r="C36" s="162" t="s">
        <v>32</v>
      </c>
      <c r="D36" s="12" t="s">
        <v>33</v>
      </c>
      <c r="E36" s="128">
        <v>370</v>
      </c>
      <c r="F36" s="128">
        <v>620</v>
      </c>
      <c r="G36" s="99">
        <v>0.33548387096774196</v>
      </c>
      <c r="H36" s="99">
        <f t="shared" si="3"/>
        <v>0.6645161290322581</v>
      </c>
      <c r="I36" s="128">
        <v>971</v>
      </c>
      <c r="J36" s="128">
        <v>257</v>
      </c>
      <c r="K36" s="128">
        <v>171</v>
      </c>
      <c r="L36" s="114">
        <f t="shared" si="4"/>
        <v>1.6756756756756757</v>
      </c>
      <c r="M36" s="126">
        <f t="shared" si="5"/>
        <v>363</v>
      </c>
      <c r="N36" s="9"/>
    </row>
    <row r="37" spans="2:14" ht="16.5" customHeight="1" thickBot="1" thickTop="1">
      <c r="B37" s="8"/>
      <c r="C37" s="163"/>
      <c r="D37" s="12" t="s">
        <v>34</v>
      </c>
      <c r="E37" s="128">
        <v>80</v>
      </c>
      <c r="F37" s="128">
        <v>60</v>
      </c>
      <c r="G37" s="99">
        <v>0.21666666666666667</v>
      </c>
      <c r="H37" s="99">
        <f t="shared" si="3"/>
        <v>0.7833333333333333</v>
      </c>
      <c r="I37" s="128">
        <v>596</v>
      </c>
      <c r="J37" s="128">
        <v>38</v>
      </c>
      <c r="K37" s="128">
        <v>48</v>
      </c>
      <c r="L37" s="114">
        <f t="shared" si="4"/>
        <v>0.75</v>
      </c>
      <c r="M37" s="126">
        <f t="shared" si="5"/>
        <v>22</v>
      </c>
      <c r="N37" s="9"/>
    </row>
    <row r="38" spans="2:14" ht="16.5" customHeight="1" thickBot="1" thickTop="1">
      <c r="B38" s="8"/>
      <c r="C38" s="163"/>
      <c r="D38" s="12" t="s">
        <v>35</v>
      </c>
      <c r="E38" s="128">
        <v>65</v>
      </c>
      <c r="F38" s="128">
        <v>43</v>
      </c>
      <c r="G38" s="99">
        <v>0.32558139534883723</v>
      </c>
      <c r="H38" s="99">
        <f t="shared" si="3"/>
        <v>0.6744186046511628</v>
      </c>
      <c r="I38" s="128">
        <v>184</v>
      </c>
      <c r="J38" s="128">
        <v>35</v>
      </c>
      <c r="K38" s="128">
        <v>41</v>
      </c>
      <c r="L38" s="114">
        <f t="shared" si="4"/>
        <v>0.6615384615384615</v>
      </c>
      <c r="M38" s="126">
        <f t="shared" si="5"/>
        <v>8</v>
      </c>
      <c r="N38" s="9"/>
    </row>
    <row r="39" spans="2:14" ht="16.5" customHeight="1" thickBot="1" thickTop="1">
      <c r="B39" s="8"/>
      <c r="C39" s="175" t="s">
        <v>36</v>
      </c>
      <c r="D39" s="10" t="s">
        <v>37</v>
      </c>
      <c r="E39" s="127">
        <v>30</v>
      </c>
      <c r="F39" s="127">
        <v>5</v>
      </c>
      <c r="G39" s="98">
        <v>0.6</v>
      </c>
      <c r="H39" s="98">
        <f t="shared" si="3"/>
        <v>0.4</v>
      </c>
      <c r="I39" s="127">
        <v>13</v>
      </c>
      <c r="J39" s="127">
        <v>5</v>
      </c>
      <c r="K39" s="127">
        <v>3</v>
      </c>
      <c r="L39" s="113">
        <f t="shared" si="4"/>
        <v>0.16666666666666666</v>
      </c>
      <c r="M39" s="125">
        <f t="shared" si="5"/>
        <v>0</v>
      </c>
      <c r="N39" s="9"/>
    </row>
    <row r="40" spans="2:14" ht="16.5" customHeight="1" thickBot="1" thickTop="1">
      <c r="B40" s="8"/>
      <c r="C40" s="175"/>
      <c r="D40" s="10" t="s">
        <v>38</v>
      </c>
      <c r="E40" s="127">
        <v>80</v>
      </c>
      <c r="F40" s="127">
        <v>144</v>
      </c>
      <c r="G40" s="98">
        <v>0.11805555555555555</v>
      </c>
      <c r="H40" s="98">
        <f t="shared" si="3"/>
        <v>0.8819444444444444</v>
      </c>
      <c r="I40" s="127">
        <v>438</v>
      </c>
      <c r="J40" s="127">
        <v>74</v>
      </c>
      <c r="K40" s="127">
        <v>16</v>
      </c>
      <c r="L40" s="113">
        <f t="shared" si="4"/>
        <v>1.8</v>
      </c>
      <c r="M40" s="125">
        <f t="shared" si="5"/>
        <v>70</v>
      </c>
      <c r="N40" s="9"/>
    </row>
    <row r="41" spans="2:14" ht="16.5" customHeight="1" thickBot="1" thickTop="1">
      <c r="B41" s="8"/>
      <c r="C41" s="175"/>
      <c r="D41" s="10" t="s">
        <v>39</v>
      </c>
      <c r="E41" s="127">
        <v>70</v>
      </c>
      <c r="F41" s="127">
        <v>22</v>
      </c>
      <c r="G41" s="98">
        <v>0.45454545454545453</v>
      </c>
      <c r="H41" s="98">
        <f t="shared" si="3"/>
        <v>0.5454545454545454</v>
      </c>
      <c r="I41" s="127">
        <v>61</v>
      </c>
      <c r="J41" s="127">
        <v>22</v>
      </c>
      <c r="K41" s="127">
        <v>1</v>
      </c>
      <c r="L41" s="113">
        <f t="shared" si="4"/>
        <v>0.3142857142857143</v>
      </c>
      <c r="M41" s="125">
        <f t="shared" si="5"/>
        <v>0</v>
      </c>
      <c r="N41" s="9"/>
    </row>
    <row r="42" spans="2:14" ht="16.5" customHeight="1" thickBot="1" thickTop="1">
      <c r="B42" s="8"/>
      <c r="C42" s="175"/>
      <c r="D42" s="10" t="s">
        <v>40</v>
      </c>
      <c r="E42" s="127">
        <v>135</v>
      </c>
      <c r="F42" s="127">
        <v>75</v>
      </c>
      <c r="G42" s="98">
        <v>0.12</v>
      </c>
      <c r="H42" s="98">
        <f t="shared" si="3"/>
        <v>0.88</v>
      </c>
      <c r="I42" s="127">
        <v>262</v>
      </c>
      <c r="J42" s="127">
        <v>75</v>
      </c>
      <c r="K42" s="127">
        <v>42</v>
      </c>
      <c r="L42" s="113">
        <f t="shared" si="4"/>
        <v>0.5555555555555556</v>
      </c>
      <c r="M42" s="125">
        <f t="shared" si="5"/>
        <v>0</v>
      </c>
      <c r="N42" s="9"/>
    </row>
    <row r="43" spans="2:14" ht="16.5" customHeight="1" thickBot="1" thickTop="1">
      <c r="B43" s="8"/>
      <c r="C43" s="175"/>
      <c r="D43" s="10" t="s">
        <v>41</v>
      </c>
      <c r="E43" s="127">
        <v>75</v>
      </c>
      <c r="F43" s="127">
        <v>59</v>
      </c>
      <c r="G43" s="98">
        <v>0.0847457627118644</v>
      </c>
      <c r="H43" s="98">
        <f t="shared" si="3"/>
        <v>0.9152542372881356</v>
      </c>
      <c r="I43" s="127">
        <v>247</v>
      </c>
      <c r="J43" s="127">
        <v>46</v>
      </c>
      <c r="K43" s="127">
        <v>44</v>
      </c>
      <c r="L43" s="113">
        <f t="shared" si="4"/>
        <v>0.7866666666666666</v>
      </c>
      <c r="M43" s="125">
        <f t="shared" si="5"/>
        <v>13</v>
      </c>
      <c r="N43" s="9"/>
    </row>
    <row r="44" spans="2:14" ht="16.5" customHeight="1" thickBot="1" thickTop="1">
      <c r="B44" s="8"/>
      <c r="C44" s="175"/>
      <c r="D44" s="10" t="s">
        <v>42</v>
      </c>
      <c r="E44" s="127">
        <v>80</v>
      </c>
      <c r="F44" s="127">
        <v>121</v>
      </c>
      <c r="G44" s="98">
        <v>0.2231404958677686</v>
      </c>
      <c r="H44" s="98">
        <f t="shared" si="3"/>
        <v>0.7768595041322314</v>
      </c>
      <c r="I44" s="127">
        <v>208</v>
      </c>
      <c r="J44" s="127">
        <v>88</v>
      </c>
      <c r="K44" s="127">
        <v>7</v>
      </c>
      <c r="L44" s="113">
        <f t="shared" si="4"/>
        <v>1.5125</v>
      </c>
      <c r="M44" s="125">
        <f t="shared" si="5"/>
        <v>33</v>
      </c>
      <c r="N44" s="9"/>
    </row>
    <row r="45" spans="2:14" ht="16.5" customHeight="1" thickBot="1" thickTop="1">
      <c r="B45" s="8"/>
      <c r="C45" s="162" t="s">
        <v>121</v>
      </c>
      <c r="D45" s="12" t="s">
        <v>38</v>
      </c>
      <c r="E45" s="128">
        <v>120</v>
      </c>
      <c r="F45" s="128">
        <v>58</v>
      </c>
      <c r="G45" s="99">
        <v>0.15517241379310345</v>
      </c>
      <c r="H45" s="99">
        <f t="shared" si="3"/>
        <v>0.8448275862068966</v>
      </c>
      <c r="I45" s="128">
        <v>167</v>
      </c>
      <c r="J45" s="128">
        <v>58</v>
      </c>
      <c r="K45" s="128">
        <v>41</v>
      </c>
      <c r="L45" s="114">
        <f t="shared" si="4"/>
        <v>0.48333333333333334</v>
      </c>
      <c r="M45" s="126">
        <f t="shared" si="5"/>
        <v>0</v>
      </c>
      <c r="N45" s="9"/>
    </row>
    <row r="46" spans="2:14" ht="16.5" customHeight="1" thickBot="1" thickTop="1">
      <c r="B46" s="8"/>
      <c r="C46" s="163"/>
      <c r="D46" s="12" t="s">
        <v>39</v>
      </c>
      <c r="E46" s="128">
        <v>35</v>
      </c>
      <c r="F46" s="128">
        <v>16</v>
      </c>
      <c r="G46" s="99">
        <v>0.6875</v>
      </c>
      <c r="H46" s="99">
        <f t="shared" si="3"/>
        <v>0.3125</v>
      </c>
      <c r="I46" s="128">
        <v>21</v>
      </c>
      <c r="J46" s="128">
        <v>16</v>
      </c>
      <c r="K46" s="52">
        <v>1</v>
      </c>
      <c r="L46" s="114">
        <f t="shared" si="4"/>
        <v>0.45714285714285713</v>
      </c>
      <c r="M46" s="126">
        <f t="shared" si="5"/>
        <v>0</v>
      </c>
      <c r="N46" s="9"/>
    </row>
    <row r="47" spans="2:14" ht="16.5" customHeight="1" thickBot="1" thickTop="1">
      <c r="B47" s="8"/>
      <c r="C47" s="163"/>
      <c r="D47" s="12" t="s">
        <v>40</v>
      </c>
      <c r="E47" s="128">
        <v>50</v>
      </c>
      <c r="F47" s="128">
        <v>30</v>
      </c>
      <c r="G47" s="99">
        <v>0.06666666666666667</v>
      </c>
      <c r="H47" s="99">
        <f t="shared" si="3"/>
        <v>0.9333333333333333</v>
      </c>
      <c r="I47" s="128">
        <v>64</v>
      </c>
      <c r="J47" s="128">
        <v>30</v>
      </c>
      <c r="K47" s="52" t="s">
        <v>106</v>
      </c>
      <c r="L47" s="114">
        <f t="shared" si="4"/>
        <v>0.6</v>
      </c>
      <c r="M47" s="126">
        <f t="shared" si="5"/>
        <v>0</v>
      </c>
      <c r="N47" s="9"/>
    </row>
    <row r="48" spans="2:14" ht="16.5" customHeight="1" thickBot="1" thickTop="1">
      <c r="B48" s="8"/>
      <c r="C48" s="163"/>
      <c r="D48" s="12" t="s">
        <v>43</v>
      </c>
      <c r="E48" s="128">
        <v>35</v>
      </c>
      <c r="F48" s="128">
        <v>15</v>
      </c>
      <c r="G48" s="99">
        <v>0.06666666666666667</v>
      </c>
      <c r="H48" s="99">
        <f t="shared" si="3"/>
        <v>0.9333333333333333</v>
      </c>
      <c r="I48" s="128">
        <v>65</v>
      </c>
      <c r="J48" s="128">
        <v>15</v>
      </c>
      <c r="K48" s="128">
        <v>8</v>
      </c>
      <c r="L48" s="114">
        <f t="shared" si="4"/>
        <v>0.42857142857142855</v>
      </c>
      <c r="M48" s="126">
        <f t="shared" si="5"/>
        <v>0</v>
      </c>
      <c r="N48" s="9"/>
    </row>
    <row r="49" spans="2:14" ht="16.5" customHeight="1" thickBot="1" thickTop="1">
      <c r="B49" s="8"/>
      <c r="C49" s="163"/>
      <c r="D49" s="12" t="s">
        <v>44</v>
      </c>
      <c r="E49" s="128">
        <v>50</v>
      </c>
      <c r="F49" s="128">
        <v>11</v>
      </c>
      <c r="G49" s="99">
        <v>0</v>
      </c>
      <c r="H49" s="99">
        <f t="shared" si="3"/>
        <v>1</v>
      </c>
      <c r="I49" s="128">
        <v>49</v>
      </c>
      <c r="J49" s="128">
        <v>11</v>
      </c>
      <c r="K49" s="52" t="s">
        <v>106</v>
      </c>
      <c r="L49" s="114">
        <f t="shared" si="4"/>
        <v>0.22</v>
      </c>
      <c r="M49" s="126">
        <f t="shared" si="5"/>
        <v>0</v>
      </c>
      <c r="N49" s="9"/>
    </row>
    <row r="50" spans="2:14" ht="16.5" customHeight="1" thickBot="1" thickTop="1">
      <c r="B50" s="8"/>
      <c r="C50" s="176" t="s">
        <v>45</v>
      </c>
      <c r="D50" s="10" t="s">
        <v>46</v>
      </c>
      <c r="E50" s="127">
        <v>100</v>
      </c>
      <c r="F50" s="127">
        <v>25</v>
      </c>
      <c r="G50" s="98">
        <v>0.16</v>
      </c>
      <c r="H50" s="98">
        <f t="shared" si="3"/>
        <v>0.84</v>
      </c>
      <c r="I50" s="127">
        <v>42</v>
      </c>
      <c r="J50" s="127">
        <v>25</v>
      </c>
      <c r="K50" s="127">
        <v>2</v>
      </c>
      <c r="L50" s="113">
        <f t="shared" si="4"/>
        <v>0.25</v>
      </c>
      <c r="M50" s="125">
        <f t="shared" si="5"/>
        <v>0</v>
      </c>
      <c r="N50" s="9"/>
    </row>
    <row r="51" spans="2:14" ht="16.5" customHeight="1" thickBot="1" thickTop="1">
      <c r="B51" s="8"/>
      <c r="C51" s="175"/>
      <c r="D51" s="10" t="s">
        <v>38</v>
      </c>
      <c r="E51" s="127">
        <v>130</v>
      </c>
      <c r="F51" s="127">
        <v>52</v>
      </c>
      <c r="G51" s="98">
        <v>0.019230769230769232</v>
      </c>
      <c r="H51" s="98">
        <f t="shared" si="3"/>
        <v>0.9807692307692307</v>
      </c>
      <c r="I51" s="127">
        <v>231</v>
      </c>
      <c r="J51" s="127">
        <v>52</v>
      </c>
      <c r="K51" s="127">
        <v>68</v>
      </c>
      <c r="L51" s="113">
        <f t="shared" si="4"/>
        <v>0.4</v>
      </c>
      <c r="M51" s="125">
        <f t="shared" si="5"/>
        <v>0</v>
      </c>
      <c r="N51" s="9"/>
    </row>
    <row r="52" spans="2:14" ht="16.5" customHeight="1" thickBot="1" thickTop="1">
      <c r="B52" s="8"/>
      <c r="C52" s="175"/>
      <c r="D52" s="10" t="s">
        <v>47</v>
      </c>
      <c r="E52" s="127">
        <v>50</v>
      </c>
      <c r="F52" s="127">
        <v>29</v>
      </c>
      <c r="G52" s="98">
        <v>0.06896551724137931</v>
      </c>
      <c r="H52" s="98">
        <f t="shared" si="3"/>
        <v>0.9310344827586207</v>
      </c>
      <c r="I52" s="127">
        <v>107</v>
      </c>
      <c r="J52" s="127">
        <v>29</v>
      </c>
      <c r="K52" s="127">
        <v>21</v>
      </c>
      <c r="L52" s="113">
        <f t="shared" si="4"/>
        <v>0.58</v>
      </c>
      <c r="M52" s="125">
        <f t="shared" si="5"/>
        <v>0</v>
      </c>
      <c r="N52" s="9"/>
    </row>
    <row r="53" spans="2:14" ht="16.5" customHeight="1" thickBot="1" thickTop="1">
      <c r="B53" s="8"/>
      <c r="C53" s="175"/>
      <c r="D53" s="10" t="s">
        <v>39</v>
      </c>
      <c r="E53" s="127">
        <v>50</v>
      </c>
      <c r="F53" s="127">
        <v>9</v>
      </c>
      <c r="G53" s="98">
        <v>0.3333333333333333</v>
      </c>
      <c r="H53" s="98">
        <f t="shared" si="3"/>
        <v>0.6666666666666667</v>
      </c>
      <c r="I53" s="127">
        <v>38</v>
      </c>
      <c r="J53" s="127">
        <v>9</v>
      </c>
      <c r="K53" s="89" t="s">
        <v>106</v>
      </c>
      <c r="L53" s="113">
        <f t="shared" si="4"/>
        <v>0.18</v>
      </c>
      <c r="M53" s="125">
        <f t="shared" si="5"/>
        <v>0</v>
      </c>
      <c r="N53" s="9"/>
    </row>
    <row r="54" spans="2:14" ht="16.5" customHeight="1" thickBot="1" thickTop="1">
      <c r="B54" s="8"/>
      <c r="C54" s="175"/>
      <c r="D54" s="10" t="s">
        <v>40</v>
      </c>
      <c r="E54" s="127">
        <v>80</v>
      </c>
      <c r="F54" s="127">
        <v>16</v>
      </c>
      <c r="G54" s="98">
        <v>0</v>
      </c>
      <c r="H54" s="98">
        <f t="shared" si="3"/>
        <v>1</v>
      </c>
      <c r="I54" s="127">
        <v>93</v>
      </c>
      <c r="J54" s="127">
        <v>16</v>
      </c>
      <c r="K54" s="127">
        <v>2</v>
      </c>
      <c r="L54" s="113">
        <f t="shared" si="4"/>
        <v>0.2</v>
      </c>
      <c r="M54" s="125">
        <f t="shared" si="5"/>
        <v>0</v>
      </c>
      <c r="N54" s="9"/>
    </row>
    <row r="55" spans="2:14" ht="16.5" customHeight="1" thickBot="1" thickTop="1">
      <c r="B55" s="8"/>
      <c r="C55" s="175"/>
      <c r="D55" s="10" t="s">
        <v>44</v>
      </c>
      <c r="E55" s="127">
        <v>100</v>
      </c>
      <c r="F55" s="127">
        <v>13</v>
      </c>
      <c r="G55" s="98">
        <v>0.07692307692307693</v>
      </c>
      <c r="H55" s="98">
        <f t="shared" si="3"/>
        <v>0.9230769230769231</v>
      </c>
      <c r="I55" s="127">
        <v>76</v>
      </c>
      <c r="J55" s="127">
        <v>13</v>
      </c>
      <c r="K55" s="127">
        <v>3</v>
      </c>
      <c r="L55" s="113">
        <f t="shared" si="4"/>
        <v>0.13</v>
      </c>
      <c r="M55" s="125">
        <f t="shared" si="5"/>
        <v>0</v>
      </c>
      <c r="N55" s="9"/>
    </row>
    <row r="56" spans="2:14" ht="16.5" customHeight="1" thickBot="1" thickTop="1">
      <c r="B56" s="8"/>
      <c r="C56" s="163" t="s">
        <v>48</v>
      </c>
      <c r="D56" s="22" t="s">
        <v>143</v>
      </c>
      <c r="E56" s="128">
        <v>120</v>
      </c>
      <c r="F56" s="128">
        <v>71</v>
      </c>
      <c r="G56" s="99">
        <v>0.6901408450704225</v>
      </c>
      <c r="H56" s="99">
        <f t="shared" si="3"/>
        <v>0.3098591549295775</v>
      </c>
      <c r="I56" s="128">
        <v>232</v>
      </c>
      <c r="J56" s="128">
        <v>71</v>
      </c>
      <c r="K56" s="128">
        <v>59</v>
      </c>
      <c r="L56" s="114">
        <f t="shared" si="4"/>
        <v>0.5916666666666667</v>
      </c>
      <c r="M56" s="126">
        <f t="shared" si="5"/>
        <v>0</v>
      </c>
      <c r="N56" s="9"/>
    </row>
    <row r="57" spans="2:14" ht="16.5" customHeight="1" thickBot="1" thickTop="1">
      <c r="B57" s="8"/>
      <c r="C57" s="163"/>
      <c r="D57" s="22" t="s">
        <v>144</v>
      </c>
      <c r="E57" s="128">
        <v>30</v>
      </c>
      <c r="F57" s="128">
        <v>85</v>
      </c>
      <c r="G57" s="99">
        <v>0.6352941176470588</v>
      </c>
      <c r="H57" s="99">
        <f t="shared" si="3"/>
        <v>0.3647058823529412</v>
      </c>
      <c r="I57" s="128">
        <v>38</v>
      </c>
      <c r="J57" s="128">
        <v>40</v>
      </c>
      <c r="K57" s="52" t="s">
        <v>106</v>
      </c>
      <c r="L57" s="114">
        <f t="shared" si="4"/>
        <v>2.8333333333333335</v>
      </c>
      <c r="M57" s="126">
        <f t="shared" si="5"/>
        <v>45</v>
      </c>
      <c r="N57" s="9"/>
    </row>
    <row r="58" spans="2:14" ht="16.5" customHeight="1" thickBot="1" thickTop="1">
      <c r="B58" s="8"/>
      <c r="C58" s="173" t="s">
        <v>145</v>
      </c>
      <c r="D58" s="137" t="s">
        <v>52</v>
      </c>
      <c r="E58" s="141">
        <v>75</v>
      </c>
      <c r="F58" s="141">
        <v>17</v>
      </c>
      <c r="G58" s="138">
        <v>0.4117647058823529</v>
      </c>
      <c r="H58" s="138">
        <f>100%-G58</f>
        <v>0.5882352941176471</v>
      </c>
      <c r="I58" s="141">
        <v>65</v>
      </c>
      <c r="J58" s="141">
        <v>17</v>
      </c>
      <c r="K58" s="141">
        <v>5</v>
      </c>
      <c r="L58" s="139">
        <f aca="true" t="shared" si="6" ref="L58:L64">F58/E58</f>
        <v>0.22666666666666666</v>
      </c>
      <c r="M58" s="125">
        <f t="shared" si="5"/>
        <v>0</v>
      </c>
      <c r="N58" s="9"/>
    </row>
    <row r="59" spans="2:14" ht="16.5" customHeight="1" thickBot="1" thickTop="1">
      <c r="B59" s="8"/>
      <c r="C59" s="174"/>
      <c r="D59" s="137" t="s">
        <v>53</v>
      </c>
      <c r="E59" s="141">
        <v>75</v>
      </c>
      <c r="F59" s="141">
        <v>17</v>
      </c>
      <c r="G59" s="138">
        <v>0.4117647058823529</v>
      </c>
      <c r="H59" s="138">
        <f>100%-G59</f>
        <v>0.5882352941176471</v>
      </c>
      <c r="I59" s="141">
        <v>62</v>
      </c>
      <c r="J59" s="141">
        <v>17</v>
      </c>
      <c r="K59" s="141">
        <v>10</v>
      </c>
      <c r="L59" s="139">
        <f t="shared" si="6"/>
        <v>0.22666666666666666</v>
      </c>
      <c r="M59" s="125">
        <f t="shared" si="5"/>
        <v>0</v>
      </c>
      <c r="N59" s="9"/>
    </row>
    <row r="60" spans="2:14" ht="16.5" customHeight="1" thickBot="1" thickTop="1">
      <c r="B60" s="8"/>
      <c r="C60" s="174"/>
      <c r="D60" s="137" t="s">
        <v>54</v>
      </c>
      <c r="E60" s="141">
        <v>75</v>
      </c>
      <c r="F60" s="141">
        <v>41</v>
      </c>
      <c r="G60" s="138">
        <v>0.2926829268292683</v>
      </c>
      <c r="H60" s="138">
        <f>100%-G60</f>
        <v>0.7073170731707317</v>
      </c>
      <c r="I60" s="141">
        <v>70</v>
      </c>
      <c r="J60" s="141">
        <v>41</v>
      </c>
      <c r="K60" s="141">
        <v>2</v>
      </c>
      <c r="L60" s="139">
        <f t="shared" si="6"/>
        <v>0.5466666666666666</v>
      </c>
      <c r="M60" s="125">
        <f t="shared" si="5"/>
        <v>0</v>
      </c>
      <c r="N60" s="9"/>
    </row>
    <row r="61" spans="2:14" ht="16.5" customHeight="1" thickBot="1" thickTop="1">
      <c r="B61" s="8"/>
      <c r="C61" s="182" t="s">
        <v>116</v>
      </c>
      <c r="D61" s="183"/>
      <c r="E61" s="23">
        <f>SUM(E26:E60)</f>
        <v>3115</v>
      </c>
      <c r="F61" s="93">
        <f>SUM(F26:F60)</f>
        <v>2569</v>
      </c>
      <c r="G61" s="102">
        <v>0.23861424678863372</v>
      </c>
      <c r="H61" s="102">
        <f t="shared" si="3"/>
        <v>0.7613857532113663</v>
      </c>
      <c r="I61" s="93">
        <f>SUM(I26:I60)</f>
        <v>6775</v>
      </c>
      <c r="J61" s="93">
        <f>SUM(J26:J60)</f>
        <v>1823</v>
      </c>
      <c r="K61" s="93">
        <f>SUM(K26:K60)</f>
        <v>784</v>
      </c>
      <c r="L61" s="117">
        <f t="shared" si="6"/>
        <v>0.8247191011235955</v>
      </c>
      <c r="M61" s="93">
        <f>SUM(M26:M60)</f>
        <v>746</v>
      </c>
      <c r="N61" s="9"/>
    </row>
    <row r="62" spans="2:14" ht="16.5" customHeight="1" thickBot="1" thickTop="1">
      <c r="B62" s="8"/>
      <c r="C62" s="184" t="s">
        <v>117</v>
      </c>
      <c r="D62" s="185"/>
      <c r="E62" s="24">
        <f>E61-E37</f>
        <v>3035</v>
      </c>
      <c r="F62" s="94">
        <f>F61-F37</f>
        <v>2509</v>
      </c>
      <c r="G62" s="103">
        <v>0.2391390992427262</v>
      </c>
      <c r="H62" s="103">
        <f t="shared" si="3"/>
        <v>0.7608609007572738</v>
      </c>
      <c r="I62" s="94">
        <f>I61-I37</f>
        <v>6179</v>
      </c>
      <c r="J62" s="94">
        <f>J61-J37</f>
        <v>1785</v>
      </c>
      <c r="K62" s="94">
        <f>K61-K37</f>
        <v>736</v>
      </c>
      <c r="L62" s="118">
        <f t="shared" si="6"/>
        <v>0.8266886326194399</v>
      </c>
      <c r="M62" s="94">
        <f>M61-M37</f>
        <v>724</v>
      </c>
      <c r="N62" s="9"/>
    </row>
    <row r="63" spans="2:14" ht="16.5" customHeight="1" thickBot="1" thickTop="1">
      <c r="B63" s="8"/>
      <c r="C63" s="186" t="s">
        <v>118</v>
      </c>
      <c r="D63" s="187"/>
      <c r="E63" s="25">
        <f>E61+E24</f>
        <v>5505</v>
      </c>
      <c r="F63" s="95">
        <f>F61+F24</f>
        <v>5394</v>
      </c>
      <c r="G63" s="104">
        <v>0.27493511308861696</v>
      </c>
      <c r="H63" s="104">
        <f t="shared" si="3"/>
        <v>0.725064886911383</v>
      </c>
      <c r="I63" s="95">
        <f aca="true" t="shared" si="7" ref="I63:K64">I61+I24</f>
        <v>13180</v>
      </c>
      <c r="J63" s="95">
        <f t="shared" si="7"/>
        <v>3717</v>
      </c>
      <c r="K63" s="95">
        <f t="shared" si="7"/>
        <v>1200</v>
      </c>
      <c r="L63" s="119">
        <f t="shared" si="6"/>
        <v>0.9798365122615804</v>
      </c>
      <c r="M63" s="95">
        <f>M61+M24</f>
        <v>1677</v>
      </c>
      <c r="N63" s="9"/>
    </row>
    <row r="64" spans="2:14" ht="16.5" customHeight="1" thickBot="1" thickTop="1">
      <c r="B64" s="8"/>
      <c r="C64" s="188" t="s">
        <v>119</v>
      </c>
      <c r="D64" s="189"/>
      <c r="E64" s="26">
        <f>E62+E25</f>
        <v>5365</v>
      </c>
      <c r="F64" s="96">
        <f>F62+F25</f>
        <v>5273</v>
      </c>
      <c r="G64" s="105">
        <v>0.27441684050824955</v>
      </c>
      <c r="H64" s="105">
        <f t="shared" si="3"/>
        <v>0.7255831594917505</v>
      </c>
      <c r="I64" s="96">
        <f t="shared" si="7"/>
        <v>12008</v>
      </c>
      <c r="J64" s="96">
        <f t="shared" si="7"/>
        <v>3665</v>
      </c>
      <c r="K64" s="96">
        <f t="shared" si="7"/>
        <v>1095</v>
      </c>
      <c r="L64" s="120">
        <f t="shared" si="6"/>
        <v>0.9828518173345759</v>
      </c>
      <c r="M64" s="96">
        <f>M62+M25</f>
        <v>1608</v>
      </c>
      <c r="N64" s="9"/>
    </row>
    <row r="65" spans="2:14" ht="4.5" customHeight="1" thickTop="1">
      <c r="B65" s="27"/>
      <c r="C65" s="28"/>
      <c r="D65" s="28"/>
      <c r="E65" s="29"/>
      <c r="F65" s="29"/>
      <c r="G65" s="74"/>
      <c r="H65" s="74"/>
      <c r="I65" s="74"/>
      <c r="J65" s="74"/>
      <c r="K65" s="74"/>
      <c r="L65" s="75"/>
      <c r="M65" s="76"/>
      <c r="N65" s="30"/>
    </row>
    <row r="66" spans="4:13" ht="12.75">
      <c r="D66" s="32"/>
      <c r="E66" s="3"/>
      <c r="F66" s="3"/>
      <c r="G66" s="71"/>
      <c r="H66" s="71"/>
      <c r="I66" s="71"/>
      <c r="J66" s="71"/>
      <c r="K66" s="71"/>
      <c r="L66" s="77"/>
      <c r="M66" s="72"/>
    </row>
    <row r="67" spans="3:13" ht="12.75">
      <c r="C67" s="190" t="s">
        <v>49</v>
      </c>
      <c r="D67" s="181"/>
      <c r="E67" s="191"/>
      <c r="F67" s="191"/>
      <c r="G67" s="78"/>
      <c r="H67" s="78"/>
      <c r="I67" s="71"/>
      <c r="J67" s="71"/>
      <c r="K67" s="71"/>
      <c r="L67" s="77"/>
      <c r="M67" s="72"/>
    </row>
    <row r="68" spans="3:13" ht="15.75">
      <c r="C68" s="4"/>
      <c r="D68" s="32"/>
      <c r="E68" s="3"/>
      <c r="F68" s="3"/>
      <c r="G68" s="71"/>
      <c r="H68" s="71"/>
      <c r="I68" s="71"/>
      <c r="J68" s="71"/>
      <c r="K68" s="71"/>
      <c r="L68" s="77"/>
      <c r="M68" s="72"/>
    </row>
    <row r="69" spans="2:14" ht="3" customHeight="1" thickBot="1">
      <c r="B69" s="5"/>
      <c r="C69" s="6"/>
      <c r="D69" s="33"/>
      <c r="E69" s="34"/>
      <c r="F69" s="34"/>
      <c r="G69" s="79"/>
      <c r="H69" s="79"/>
      <c r="I69" s="79"/>
      <c r="J69" s="79"/>
      <c r="K69" s="79"/>
      <c r="L69" s="80"/>
      <c r="M69" s="81"/>
      <c r="N69" s="7"/>
    </row>
    <row r="70" spans="2:14" ht="13.5" thickBot="1">
      <c r="B70" s="8"/>
      <c r="C70" s="160" t="s">
        <v>1</v>
      </c>
      <c r="D70" s="164" t="s">
        <v>2</v>
      </c>
      <c r="E70" s="161" t="s">
        <v>3</v>
      </c>
      <c r="F70" s="155" t="s">
        <v>141</v>
      </c>
      <c r="G70" s="160" t="s">
        <v>135</v>
      </c>
      <c r="H70" s="160" t="s">
        <v>133</v>
      </c>
      <c r="I70" s="160" t="s">
        <v>132</v>
      </c>
      <c r="J70" s="160" t="s">
        <v>136</v>
      </c>
      <c r="K70" s="160" t="s">
        <v>139</v>
      </c>
      <c r="L70" s="160" t="s">
        <v>4</v>
      </c>
      <c r="M70" s="160" t="s">
        <v>131</v>
      </c>
      <c r="N70" s="9"/>
    </row>
    <row r="71" spans="2:14" ht="13.5" thickBot="1">
      <c r="B71" s="8"/>
      <c r="C71" s="161"/>
      <c r="D71" s="165"/>
      <c r="E71" s="161"/>
      <c r="F71" s="155"/>
      <c r="G71" s="160"/>
      <c r="H71" s="160"/>
      <c r="I71" s="160"/>
      <c r="J71" s="160"/>
      <c r="K71" s="192"/>
      <c r="L71" s="160"/>
      <c r="M71" s="160"/>
      <c r="N71" s="9"/>
    </row>
    <row r="72" spans="2:14" ht="13.5" thickBot="1">
      <c r="B72" s="8"/>
      <c r="C72" s="161"/>
      <c r="D72" s="165"/>
      <c r="E72" s="161"/>
      <c r="F72" s="155"/>
      <c r="G72" s="160"/>
      <c r="H72" s="160"/>
      <c r="I72" s="160"/>
      <c r="J72" s="160"/>
      <c r="K72" s="192"/>
      <c r="L72" s="160"/>
      <c r="M72" s="160"/>
      <c r="N72" s="9"/>
    </row>
    <row r="73" spans="2:14" ht="16.5" customHeight="1" thickBot="1" thickTop="1">
      <c r="B73" s="8"/>
      <c r="C73" s="171" t="s">
        <v>50</v>
      </c>
      <c r="D73" s="10" t="s">
        <v>100</v>
      </c>
      <c r="E73" s="127">
        <v>80</v>
      </c>
      <c r="F73" s="127">
        <v>40</v>
      </c>
      <c r="G73" s="98">
        <v>0.35</v>
      </c>
      <c r="H73" s="98">
        <f aca="true" t="shared" si="8" ref="H73:H86">100%-G73</f>
        <v>0.65</v>
      </c>
      <c r="I73" s="127">
        <v>59</v>
      </c>
      <c r="J73" s="127">
        <v>40</v>
      </c>
      <c r="K73" s="127">
        <v>6</v>
      </c>
      <c r="L73" s="108">
        <f>F73/E73</f>
        <v>0.5</v>
      </c>
      <c r="M73" s="125">
        <f>F73-J73</f>
        <v>0</v>
      </c>
      <c r="N73" s="9"/>
    </row>
    <row r="74" spans="2:14" ht="16.5" customHeight="1" thickBot="1" thickTop="1">
      <c r="B74" s="8"/>
      <c r="C74" s="172"/>
      <c r="D74" s="10" t="s">
        <v>101</v>
      </c>
      <c r="E74" s="127">
        <v>90</v>
      </c>
      <c r="F74" s="127">
        <v>42</v>
      </c>
      <c r="G74" s="98">
        <v>0.5238095238095238</v>
      </c>
      <c r="H74" s="98">
        <f t="shared" si="8"/>
        <v>0.47619047619047616</v>
      </c>
      <c r="I74" s="127">
        <v>29</v>
      </c>
      <c r="J74" s="127">
        <v>42</v>
      </c>
      <c r="K74" s="127">
        <v>4</v>
      </c>
      <c r="L74" s="108">
        <f aca="true" t="shared" si="9" ref="L74:L86">F74/E74</f>
        <v>0.4666666666666667</v>
      </c>
      <c r="M74" s="125">
        <f aca="true" t="shared" si="10" ref="M74:M84">F74-J74</f>
        <v>0</v>
      </c>
      <c r="N74" s="9"/>
    </row>
    <row r="75" spans="2:14" ht="16.5" customHeight="1" thickBot="1" thickTop="1">
      <c r="B75" s="8"/>
      <c r="C75" s="172"/>
      <c r="D75" s="35" t="s">
        <v>102</v>
      </c>
      <c r="E75" s="127">
        <v>50</v>
      </c>
      <c r="F75" s="127">
        <v>0</v>
      </c>
      <c r="G75" s="107" t="s">
        <v>106</v>
      </c>
      <c r="H75" s="107" t="s">
        <v>106</v>
      </c>
      <c r="I75" s="127">
        <v>19</v>
      </c>
      <c r="J75" s="127">
        <v>0</v>
      </c>
      <c r="K75" s="89">
        <v>0</v>
      </c>
      <c r="L75" s="108">
        <f t="shared" si="9"/>
        <v>0</v>
      </c>
      <c r="M75" s="125">
        <f t="shared" si="10"/>
        <v>0</v>
      </c>
      <c r="N75" s="9"/>
    </row>
    <row r="76" spans="2:14" ht="16.5" customHeight="1" thickBot="1" thickTop="1">
      <c r="B76" s="8"/>
      <c r="C76" s="172"/>
      <c r="D76" s="35" t="s">
        <v>103</v>
      </c>
      <c r="E76" s="127">
        <v>30</v>
      </c>
      <c r="F76" s="127">
        <v>13</v>
      </c>
      <c r="G76" s="98">
        <v>0.15384615384615385</v>
      </c>
      <c r="H76" s="98">
        <f t="shared" si="8"/>
        <v>0.8461538461538461</v>
      </c>
      <c r="I76" s="127">
        <v>15</v>
      </c>
      <c r="J76" s="127">
        <v>13</v>
      </c>
      <c r="K76" s="89">
        <v>1</v>
      </c>
      <c r="L76" s="108">
        <f t="shared" si="9"/>
        <v>0.43333333333333335</v>
      </c>
      <c r="M76" s="125">
        <f t="shared" si="10"/>
        <v>0</v>
      </c>
      <c r="N76" s="9"/>
    </row>
    <row r="77" spans="2:14" ht="16.5" customHeight="1" thickBot="1" thickTop="1">
      <c r="B77" s="8"/>
      <c r="C77" s="53" t="s">
        <v>122</v>
      </c>
      <c r="D77" s="21" t="s">
        <v>104</v>
      </c>
      <c r="E77" s="128">
        <v>80</v>
      </c>
      <c r="F77" s="128">
        <v>9</v>
      </c>
      <c r="G77" s="99">
        <v>0.7777777777777778</v>
      </c>
      <c r="H77" s="99">
        <f t="shared" si="8"/>
        <v>0.2222222222222222</v>
      </c>
      <c r="I77" s="128">
        <v>116</v>
      </c>
      <c r="J77" s="128">
        <v>9</v>
      </c>
      <c r="K77" s="128">
        <v>9</v>
      </c>
      <c r="L77" s="109">
        <f t="shared" si="9"/>
        <v>0.1125</v>
      </c>
      <c r="M77" s="126">
        <f t="shared" si="10"/>
        <v>0</v>
      </c>
      <c r="N77" s="9"/>
    </row>
    <row r="78" spans="2:14" ht="16.5" customHeight="1" thickBot="1" thickTop="1">
      <c r="B78" s="8"/>
      <c r="C78" s="172" t="s">
        <v>51</v>
      </c>
      <c r="D78" s="10" t="s">
        <v>38</v>
      </c>
      <c r="E78" s="127">
        <v>250</v>
      </c>
      <c r="F78" s="127">
        <v>484</v>
      </c>
      <c r="G78" s="98">
        <v>0.08264462809917356</v>
      </c>
      <c r="H78" s="98">
        <f t="shared" si="8"/>
        <v>0.9173553719008265</v>
      </c>
      <c r="I78" s="127">
        <v>678</v>
      </c>
      <c r="J78" s="127">
        <v>280</v>
      </c>
      <c r="K78" s="127">
        <v>26</v>
      </c>
      <c r="L78" s="108">
        <f t="shared" si="9"/>
        <v>1.936</v>
      </c>
      <c r="M78" s="125">
        <f>F78-J78</f>
        <v>204</v>
      </c>
      <c r="N78" s="9"/>
    </row>
    <row r="79" spans="2:14" ht="16.5" customHeight="1" thickBot="1" thickTop="1">
      <c r="B79" s="8"/>
      <c r="C79" s="172"/>
      <c r="D79" s="10" t="s">
        <v>41</v>
      </c>
      <c r="E79" s="127">
        <v>80</v>
      </c>
      <c r="F79" s="127">
        <v>171</v>
      </c>
      <c r="G79" s="98">
        <v>0.06432748538011696</v>
      </c>
      <c r="H79" s="98">
        <f t="shared" si="8"/>
        <v>0.935672514619883</v>
      </c>
      <c r="I79" s="127">
        <v>374</v>
      </c>
      <c r="J79" s="127">
        <v>86</v>
      </c>
      <c r="K79" s="127">
        <v>14</v>
      </c>
      <c r="L79" s="108">
        <f t="shared" si="9"/>
        <v>2.1375</v>
      </c>
      <c r="M79" s="125">
        <f>F79-J79</f>
        <v>85</v>
      </c>
      <c r="N79" s="9"/>
    </row>
    <row r="80" spans="2:14" ht="16.5" customHeight="1" thickBot="1" thickTop="1">
      <c r="B80" s="8"/>
      <c r="C80" s="172"/>
      <c r="D80" s="10" t="s">
        <v>39</v>
      </c>
      <c r="E80" s="127">
        <v>100</v>
      </c>
      <c r="F80" s="127">
        <v>93</v>
      </c>
      <c r="G80" s="98">
        <v>0.5161290322580645</v>
      </c>
      <c r="H80" s="98">
        <f t="shared" si="8"/>
        <v>0.4838709677419355</v>
      </c>
      <c r="I80" s="127">
        <v>209</v>
      </c>
      <c r="J80" s="127">
        <v>93</v>
      </c>
      <c r="K80" s="127">
        <v>21</v>
      </c>
      <c r="L80" s="108">
        <f t="shared" si="9"/>
        <v>0.93</v>
      </c>
      <c r="M80" s="125">
        <f t="shared" si="10"/>
        <v>0</v>
      </c>
      <c r="N80" s="9"/>
    </row>
    <row r="81" spans="2:14" ht="16.5" customHeight="1" thickBot="1" thickTop="1">
      <c r="B81" s="8"/>
      <c r="C81" s="172"/>
      <c r="D81" s="10" t="s">
        <v>40</v>
      </c>
      <c r="E81" s="127">
        <v>170</v>
      </c>
      <c r="F81" s="127">
        <v>179</v>
      </c>
      <c r="G81" s="98">
        <v>0.0670391061452514</v>
      </c>
      <c r="H81" s="98">
        <f t="shared" si="8"/>
        <v>0.9329608938547486</v>
      </c>
      <c r="I81" s="127">
        <v>485</v>
      </c>
      <c r="J81" s="127">
        <v>147</v>
      </c>
      <c r="K81" s="127">
        <v>48</v>
      </c>
      <c r="L81" s="108">
        <f t="shared" si="9"/>
        <v>1.0529411764705883</v>
      </c>
      <c r="M81" s="125">
        <f>F81-J81</f>
        <v>32</v>
      </c>
      <c r="N81" s="9"/>
    </row>
    <row r="82" spans="2:14" ht="16.5" customHeight="1" thickBot="1" thickTop="1">
      <c r="B82" s="8"/>
      <c r="C82" s="166" t="s">
        <v>55</v>
      </c>
      <c r="D82" s="131" t="s">
        <v>56</v>
      </c>
      <c r="E82" s="132">
        <v>100</v>
      </c>
      <c r="F82" s="132">
        <v>19</v>
      </c>
      <c r="G82" s="133">
        <v>0.15789473684210525</v>
      </c>
      <c r="H82" s="133">
        <f t="shared" si="8"/>
        <v>0.8421052631578947</v>
      </c>
      <c r="I82" s="132">
        <v>31</v>
      </c>
      <c r="J82" s="132">
        <v>19</v>
      </c>
      <c r="K82" s="142" t="s">
        <v>106</v>
      </c>
      <c r="L82" s="109">
        <f t="shared" si="9"/>
        <v>0.19</v>
      </c>
      <c r="M82" s="126">
        <f t="shared" si="10"/>
        <v>0</v>
      </c>
      <c r="N82" s="9"/>
    </row>
    <row r="83" spans="2:14" ht="16.5" customHeight="1" thickBot="1" thickTop="1">
      <c r="B83" s="8"/>
      <c r="C83" s="167"/>
      <c r="D83" s="131" t="s">
        <v>57</v>
      </c>
      <c r="E83" s="132">
        <v>100</v>
      </c>
      <c r="F83" s="132">
        <v>22</v>
      </c>
      <c r="G83" s="133">
        <v>0.2727272727272727</v>
      </c>
      <c r="H83" s="133">
        <v>1</v>
      </c>
      <c r="I83" s="132">
        <v>35</v>
      </c>
      <c r="J83" s="132">
        <v>22</v>
      </c>
      <c r="K83" s="142" t="s">
        <v>106</v>
      </c>
      <c r="L83" s="109">
        <f t="shared" si="9"/>
        <v>0.22</v>
      </c>
      <c r="M83" s="126">
        <f t="shared" si="10"/>
        <v>0</v>
      </c>
      <c r="N83" s="9"/>
    </row>
    <row r="84" spans="2:14" ht="16.5" customHeight="1" thickBot="1" thickTop="1">
      <c r="B84" s="8"/>
      <c r="C84" s="167"/>
      <c r="D84" s="131" t="s">
        <v>58</v>
      </c>
      <c r="E84" s="132">
        <v>80</v>
      </c>
      <c r="F84" s="132">
        <v>28</v>
      </c>
      <c r="G84" s="133">
        <v>0.07142857142857142</v>
      </c>
      <c r="H84" s="133">
        <f t="shared" si="8"/>
        <v>0.9285714285714286</v>
      </c>
      <c r="I84" s="132">
        <v>31</v>
      </c>
      <c r="J84" s="132">
        <v>28</v>
      </c>
      <c r="K84" s="132">
        <v>2</v>
      </c>
      <c r="L84" s="109">
        <f t="shared" si="9"/>
        <v>0.35</v>
      </c>
      <c r="M84" s="126">
        <f t="shared" si="10"/>
        <v>0</v>
      </c>
      <c r="N84" s="9"/>
    </row>
    <row r="85" spans="2:14" ht="16.5" customHeight="1" thickBot="1" thickTop="1">
      <c r="B85" s="8"/>
      <c r="C85" s="168"/>
      <c r="D85" s="134" t="s">
        <v>105</v>
      </c>
      <c r="E85" s="132">
        <v>80</v>
      </c>
      <c r="F85" s="132">
        <v>50</v>
      </c>
      <c r="G85" s="133">
        <v>0.32</v>
      </c>
      <c r="H85" s="133">
        <f t="shared" si="8"/>
        <v>0.6799999999999999</v>
      </c>
      <c r="I85" s="132">
        <v>83</v>
      </c>
      <c r="J85" s="132">
        <v>50</v>
      </c>
      <c r="K85" s="132">
        <v>15</v>
      </c>
      <c r="L85" s="135">
        <f t="shared" si="9"/>
        <v>0.625</v>
      </c>
      <c r="M85" s="126">
        <f>F85-J85</f>
        <v>0</v>
      </c>
      <c r="N85" s="9"/>
    </row>
    <row r="86" spans="2:14" ht="16.5" customHeight="1" thickBot="1" thickTop="1">
      <c r="B86" s="8"/>
      <c r="C86" s="136" t="s">
        <v>59</v>
      </c>
      <c r="D86" s="137" t="s">
        <v>60</v>
      </c>
      <c r="E86" s="141">
        <v>45</v>
      </c>
      <c r="F86" s="141">
        <v>18</v>
      </c>
      <c r="G86" s="138">
        <v>0.2777777777777778</v>
      </c>
      <c r="H86" s="138">
        <f t="shared" si="8"/>
        <v>0.7222222222222222</v>
      </c>
      <c r="I86" s="141">
        <v>19</v>
      </c>
      <c r="J86" s="141">
        <v>18</v>
      </c>
      <c r="K86" s="143" t="s">
        <v>106</v>
      </c>
      <c r="L86" s="139">
        <f t="shared" si="9"/>
        <v>0.4</v>
      </c>
      <c r="M86" s="125">
        <f>F86-J86</f>
        <v>0</v>
      </c>
      <c r="N86" s="9"/>
    </row>
    <row r="87" spans="2:14" ht="16.5" customHeight="1" thickBot="1" thickTop="1">
      <c r="B87" s="8"/>
      <c r="C87" s="15" t="s">
        <v>61</v>
      </c>
      <c r="D87" s="12" t="s">
        <v>37</v>
      </c>
      <c r="E87" s="193">
        <v>0</v>
      </c>
      <c r="F87" s="193">
        <v>0</v>
      </c>
      <c r="G87" s="194">
        <v>0</v>
      </c>
      <c r="H87" s="194">
        <v>0</v>
      </c>
      <c r="I87" s="193">
        <v>0</v>
      </c>
      <c r="J87" s="193">
        <v>0</v>
      </c>
      <c r="K87" s="193">
        <v>0</v>
      </c>
      <c r="L87" s="140">
        <v>0</v>
      </c>
      <c r="M87" s="126">
        <f>F87-J87</f>
        <v>0</v>
      </c>
      <c r="N87" s="9"/>
    </row>
    <row r="88" spans="2:14" s="16" customFormat="1" ht="16.5" customHeight="1" thickBot="1" thickTop="1">
      <c r="B88" s="8"/>
      <c r="C88" s="169" t="s">
        <v>123</v>
      </c>
      <c r="D88" s="170"/>
      <c r="E88" s="36">
        <f>SUM(E73:E87)</f>
        <v>1335</v>
      </c>
      <c r="F88" s="97">
        <f>SUM(F73:F87)</f>
        <v>1168</v>
      </c>
      <c r="G88" s="106">
        <v>0.16095890410958905</v>
      </c>
      <c r="H88" s="106">
        <f>100%-G88</f>
        <v>0.839041095890411</v>
      </c>
      <c r="I88" s="97">
        <f>SUM(I73:I87)</f>
        <v>2183</v>
      </c>
      <c r="J88" s="97">
        <f>SUM(J73:J87)</f>
        <v>847</v>
      </c>
      <c r="K88" s="97">
        <f>SUM(K73:K87)</f>
        <v>146</v>
      </c>
      <c r="L88" s="110">
        <f>F88/E88</f>
        <v>0.8749063670411985</v>
      </c>
      <c r="M88" s="97">
        <f>SUM(M73:M87)</f>
        <v>321</v>
      </c>
      <c r="N88" s="9"/>
    </row>
    <row r="89" spans="2:14" ht="16.5" customHeight="1" thickBot="1" thickTop="1">
      <c r="B89" s="8"/>
      <c r="C89" s="156" t="s">
        <v>124</v>
      </c>
      <c r="D89" s="157"/>
      <c r="E89" s="18">
        <f>E88+E63</f>
        <v>6840</v>
      </c>
      <c r="F89" s="91">
        <f>F88+F63</f>
        <v>6562</v>
      </c>
      <c r="G89" s="151">
        <v>0.25464797317890886</v>
      </c>
      <c r="H89" s="100">
        <f>100%-G89</f>
        <v>0.7453520268210911</v>
      </c>
      <c r="I89" s="91">
        <f>I88+I63</f>
        <v>15363</v>
      </c>
      <c r="J89" s="91">
        <f>J88+J63</f>
        <v>4564</v>
      </c>
      <c r="K89" s="91">
        <f>K88+K63</f>
        <v>1346</v>
      </c>
      <c r="L89" s="111">
        <f>F89/E89</f>
        <v>0.9593567251461989</v>
      </c>
      <c r="M89" s="91">
        <f>M88+M63</f>
        <v>1998</v>
      </c>
      <c r="N89" s="9"/>
    </row>
    <row r="90" spans="2:14" ht="30" customHeight="1" thickBot="1" thickTop="1">
      <c r="B90" s="8"/>
      <c r="C90" s="158" t="s">
        <v>125</v>
      </c>
      <c r="D90" s="159"/>
      <c r="E90" s="20">
        <f>E88+E64</f>
        <v>6700</v>
      </c>
      <c r="F90" s="92">
        <f>F88+F64</f>
        <v>6441</v>
      </c>
      <c r="G90" s="152">
        <v>0.25384257102934327</v>
      </c>
      <c r="H90" s="101">
        <f>100%-G90</f>
        <v>0.7461574289706567</v>
      </c>
      <c r="I90" s="92">
        <f>I88+I64</f>
        <v>14191</v>
      </c>
      <c r="J90" s="92">
        <f>J88+J64</f>
        <v>4512</v>
      </c>
      <c r="K90" s="92">
        <f>K88+K64</f>
        <v>1241</v>
      </c>
      <c r="L90" s="112">
        <f>F90/E90</f>
        <v>0.9613432835820895</v>
      </c>
      <c r="M90" s="92">
        <f>M88+M64</f>
        <v>1929</v>
      </c>
      <c r="N90" s="9"/>
    </row>
    <row r="91" spans="2:14" ht="12" customHeight="1" thickTop="1">
      <c r="B91" s="8"/>
      <c r="C91" s="59" t="s">
        <v>137</v>
      </c>
      <c r="D91" s="38"/>
      <c r="E91" s="37"/>
      <c r="F91" s="90"/>
      <c r="G91" s="82"/>
      <c r="H91" s="82"/>
      <c r="I91" s="82"/>
      <c r="J91" s="82"/>
      <c r="K91" s="82"/>
      <c r="L91" s="82"/>
      <c r="M91" s="82"/>
      <c r="N91" s="9"/>
    </row>
    <row r="92" spans="2:14" ht="12" customHeight="1">
      <c r="B92" s="8"/>
      <c r="C92" s="59" t="s">
        <v>146</v>
      </c>
      <c r="D92" s="38"/>
      <c r="E92" s="37"/>
      <c r="F92" s="90"/>
      <c r="G92" s="82"/>
      <c r="H92" s="82"/>
      <c r="I92" s="82"/>
      <c r="J92" s="82"/>
      <c r="K92" s="82"/>
      <c r="L92" s="82"/>
      <c r="M92" s="82"/>
      <c r="N92" s="9"/>
    </row>
    <row r="93" spans="2:14" ht="12" customHeight="1">
      <c r="B93" s="8"/>
      <c r="C93" s="59" t="s">
        <v>138</v>
      </c>
      <c r="D93" s="38"/>
      <c r="E93" s="37"/>
      <c r="F93" s="90"/>
      <c r="G93" s="82"/>
      <c r="H93" s="82"/>
      <c r="I93" s="82"/>
      <c r="J93" s="82"/>
      <c r="K93" s="82"/>
      <c r="L93" s="82"/>
      <c r="M93" s="82"/>
      <c r="N93" s="9"/>
    </row>
    <row r="94" spans="2:14" ht="8.25" customHeight="1" thickBot="1">
      <c r="B94" s="27"/>
      <c r="C94" s="28"/>
      <c r="D94" s="28"/>
      <c r="E94" s="39"/>
      <c r="F94" s="39"/>
      <c r="G94" s="83"/>
      <c r="H94" s="83"/>
      <c r="I94" s="83"/>
      <c r="J94" s="83"/>
      <c r="K94" s="83"/>
      <c r="L94" s="84"/>
      <c r="M94" s="83"/>
      <c r="N94" s="30"/>
    </row>
    <row r="95" spans="1:15" s="2" customFormat="1" ht="13.5" thickBot="1">
      <c r="A95" s="55"/>
      <c r="B95" s="1"/>
      <c r="C95" s="45"/>
      <c r="D95" s="45"/>
      <c r="E95" s="46"/>
      <c r="F95" s="1"/>
      <c r="G95" s="85"/>
      <c r="H95" s="85"/>
      <c r="I95" s="85"/>
      <c r="J95" s="85"/>
      <c r="K95" s="85"/>
      <c r="L95" s="86"/>
      <c r="M95" s="85"/>
      <c r="N95" s="1"/>
      <c r="O95" s="60"/>
    </row>
    <row r="96" spans="1:15" s="40" customFormat="1" ht="14.25" thickBot="1" thickTop="1">
      <c r="A96" s="54"/>
      <c r="B96" s="2"/>
      <c r="C96" s="200" t="s">
        <v>62</v>
      </c>
      <c r="D96" s="195"/>
      <c r="E96" s="195"/>
      <c r="F96" s="195"/>
      <c r="G96" s="195"/>
      <c r="H96" s="195"/>
      <c r="I96" s="195"/>
      <c r="J96" s="146"/>
      <c r="K96" s="146"/>
      <c r="L96" s="146"/>
      <c r="M96" s="147"/>
      <c r="N96" s="2"/>
      <c r="O96" s="54"/>
    </row>
    <row r="97" spans="1:14" s="16" customFormat="1" ht="13.5" thickTop="1">
      <c r="A97" s="41"/>
      <c r="B97" s="40"/>
      <c r="C97" s="201" t="s">
        <v>147</v>
      </c>
      <c r="D97" s="196"/>
      <c r="E97" s="196"/>
      <c r="F97" s="196"/>
      <c r="G97" s="196"/>
      <c r="H97" s="196"/>
      <c r="I97" s="196"/>
      <c r="J97" s="144"/>
      <c r="K97" s="144"/>
      <c r="L97" s="144"/>
      <c r="M97" s="145"/>
      <c r="N97" s="40"/>
    </row>
    <row r="98" spans="1:13" s="16" customFormat="1" ht="12.75">
      <c r="A98" s="43"/>
      <c r="B98" s="43"/>
      <c r="C98" s="56" t="s">
        <v>63</v>
      </c>
      <c r="D98" s="51"/>
      <c r="E98" s="57" t="s">
        <v>148</v>
      </c>
      <c r="F98" s="42"/>
      <c r="G98" s="42"/>
      <c r="H98" s="42"/>
      <c r="I98" s="198"/>
      <c r="J98" s="122"/>
      <c r="K98" s="122"/>
      <c r="L98" s="123"/>
      <c r="M98" s="122"/>
    </row>
    <row r="99" spans="1:13" s="16" customFormat="1" ht="12.75">
      <c r="A99" s="43"/>
      <c r="B99" s="43"/>
      <c r="C99" s="51" t="s">
        <v>64</v>
      </c>
      <c r="D99" s="51" t="s">
        <v>65</v>
      </c>
      <c r="E99" s="124">
        <v>1.18</v>
      </c>
      <c r="F99" s="42"/>
      <c r="G99" s="42"/>
      <c r="H99" s="42"/>
      <c r="I99" s="198"/>
      <c r="J99" s="122"/>
      <c r="K99" s="122"/>
      <c r="L99" s="123"/>
      <c r="M99" s="122"/>
    </row>
    <row r="100" spans="1:13" s="16" customFormat="1" ht="12.75">
      <c r="A100" s="43"/>
      <c r="B100" s="43"/>
      <c r="C100" s="51" t="s">
        <v>66</v>
      </c>
      <c r="D100" s="51" t="s">
        <v>67</v>
      </c>
      <c r="E100" s="124">
        <v>2.1710526315789473</v>
      </c>
      <c r="F100" s="42"/>
      <c r="G100" s="42"/>
      <c r="H100" s="42"/>
      <c r="I100" s="198"/>
      <c r="J100" s="122"/>
      <c r="K100" s="122"/>
      <c r="L100" s="122"/>
      <c r="M100" s="122"/>
    </row>
    <row r="101" spans="1:13" s="16" customFormat="1" ht="12.75">
      <c r="A101" s="43"/>
      <c r="B101" s="43"/>
      <c r="C101" s="51" t="s">
        <v>68</v>
      </c>
      <c r="D101" s="51" t="s">
        <v>126</v>
      </c>
      <c r="E101" s="124">
        <v>0.93</v>
      </c>
      <c r="F101" s="42"/>
      <c r="G101" s="42"/>
      <c r="H101" s="42"/>
      <c r="I101" s="198"/>
      <c r="J101" s="122"/>
      <c r="K101" s="122"/>
      <c r="L101" s="122"/>
      <c r="M101" s="122"/>
    </row>
    <row r="102" spans="1:13" s="16" customFormat="1" ht="12.75">
      <c r="A102" s="43"/>
      <c r="B102" s="43"/>
      <c r="C102" s="51" t="s">
        <v>69</v>
      </c>
      <c r="D102" s="51" t="s">
        <v>70</v>
      </c>
      <c r="E102" s="124">
        <v>0.53</v>
      </c>
      <c r="F102" s="42"/>
      <c r="G102" s="42"/>
      <c r="H102" s="42"/>
      <c r="I102" s="198"/>
      <c r="J102" s="122"/>
      <c r="K102" s="122"/>
      <c r="L102" s="122"/>
      <c r="M102" s="122"/>
    </row>
    <row r="103" spans="1:13" s="16" customFormat="1" ht="12.75">
      <c r="A103" s="43"/>
      <c r="B103" s="43"/>
      <c r="C103" s="51" t="s">
        <v>71</v>
      </c>
      <c r="D103" s="51" t="s">
        <v>72</v>
      </c>
      <c r="E103" s="124">
        <v>1.3018518518518518</v>
      </c>
      <c r="F103" s="42"/>
      <c r="G103" s="42"/>
      <c r="H103" s="42"/>
      <c r="I103" s="198"/>
      <c r="J103" s="122"/>
      <c r="K103" s="122"/>
      <c r="L103" s="122"/>
      <c r="M103" s="122"/>
    </row>
    <row r="104" spans="1:13" s="16" customFormat="1" ht="12.75">
      <c r="A104" s="43"/>
      <c r="B104" s="43"/>
      <c r="C104" s="51" t="s">
        <v>73</v>
      </c>
      <c r="D104" s="51" t="s">
        <v>74</v>
      </c>
      <c r="E104" s="124">
        <v>1.2222222222222223</v>
      </c>
      <c r="F104" s="42"/>
      <c r="G104" s="42"/>
      <c r="H104" s="42"/>
      <c r="I104" s="198"/>
      <c r="J104" s="122"/>
      <c r="K104" s="122"/>
      <c r="L104" s="122"/>
      <c r="M104" s="122"/>
    </row>
    <row r="105" spans="1:13" s="16" customFormat="1" ht="12.75">
      <c r="A105" s="43"/>
      <c r="B105" s="43"/>
      <c r="C105" s="51" t="s">
        <v>75</v>
      </c>
      <c r="D105" s="51" t="s">
        <v>76</v>
      </c>
      <c r="E105" s="124">
        <v>0.7226666666666667</v>
      </c>
      <c r="F105" s="42"/>
      <c r="G105" s="42"/>
      <c r="H105" s="42"/>
      <c r="I105" s="198"/>
      <c r="J105" s="122"/>
      <c r="K105" s="122"/>
      <c r="L105" s="122"/>
      <c r="M105" s="122"/>
    </row>
    <row r="106" spans="1:13" s="16" customFormat="1" ht="12.75">
      <c r="A106" s="43"/>
      <c r="B106" s="43"/>
      <c r="C106" s="51" t="s">
        <v>77</v>
      </c>
      <c r="D106" s="51" t="s">
        <v>78</v>
      </c>
      <c r="E106" s="124">
        <v>1.675</v>
      </c>
      <c r="F106" s="42"/>
      <c r="G106" s="42"/>
      <c r="H106" s="42"/>
      <c r="I106" s="198"/>
      <c r="J106" s="122"/>
      <c r="K106" s="122"/>
      <c r="L106" s="122"/>
      <c r="M106" s="122"/>
    </row>
    <row r="107" spans="1:13" s="16" customFormat="1" ht="12.75">
      <c r="A107" s="43"/>
      <c r="B107" s="43"/>
      <c r="C107" s="56" t="s">
        <v>109</v>
      </c>
      <c r="D107" s="51"/>
      <c r="E107" s="51"/>
      <c r="F107" s="42"/>
      <c r="G107" s="42"/>
      <c r="H107" s="42"/>
      <c r="I107" s="198"/>
      <c r="J107" s="41"/>
      <c r="K107" s="41"/>
      <c r="L107" s="41"/>
      <c r="M107" s="41"/>
    </row>
    <row r="108" spans="1:13" s="16" customFormat="1" ht="12.75">
      <c r="A108" s="43"/>
      <c r="B108" s="43"/>
      <c r="C108" s="51" t="s">
        <v>64</v>
      </c>
      <c r="D108" s="51" t="s">
        <v>65</v>
      </c>
      <c r="E108" s="124">
        <v>0.2</v>
      </c>
      <c r="F108" s="42"/>
      <c r="G108" s="42"/>
      <c r="H108" s="42"/>
      <c r="I108" s="198"/>
      <c r="J108" s="41"/>
      <c r="K108" s="41"/>
      <c r="L108" s="41"/>
      <c r="M108" s="41"/>
    </row>
    <row r="109" spans="1:13" s="16" customFormat="1" ht="12.75">
      <c r="A109" s="43"/>
      <c r="B109" s="43"/>
      <c r="C109" s="51" t="s">
        <v>73</v>
      </c>
      <c r="D109" s="51" t="s">
        <v>74</v>
      </c>
      <c r="E109" s="124">
        <v>1.1688888888888889</v>
      </c>
      <c r="F109" s="42"/>
      <c r="G109" s="42"/>
      <c r="H109" s="42"/>
      <c r="I109" s="198"/>
      <c r="J109" s="41"/>
      <c r="K109" s="41"/>
      <c r="L109" s="41"/>
      <c r="M109" s="41"/>
    </row>
    <row r="110" spans="1:13" s="16" customFormat="1" ht="12.75">
      <c r="A110" s="43"/>
      <c r="B110" s="43"/>
      <c r="C110" s="51" t="s">
        <v>75</v>
      </c>
      <c r="D110" s="51" t="s">
        <v>76</v>
      </c>
      <c r="E110" s="124">
        <v>1.135</v>
      </c>
      <c r="F110" s="42"/>
      <c r="G110" s="42"/>
      <c r="H110" s="42"/>
      <c r="I110" s="198"/>
      <c r="J110" s="41"/>
      <c r="K110" s="41"/>
      <c r="L110" s="41"/>
      <c r="M110" s="41"/>
    </row>
    <row r="111" spans="1:13" s="16" customFormat="1" ht="12.75">
      <c r="A111" s="43"/>
      <c r="B111" s="43"/>
      <c r="C111" s="51" t="s">
        <v>79</v>
      </c>
      <c r="D111" s="51" t="s">
        <v>80</v>
      </c>
      <c r="E111" s="124">
        <v>1.025</v>
      </c>
      <c r="F111" s="42"/>
      <c r="G111" s="42"/>
      <c r="H111" s="197"/>
      <c r="I111" s="198"/>
      <c r="J111" s="41"/>
      <c r="K111" s="41"/>
      <c r="L111" s="41"/>
      <c r="M111" s="41"/>
    </row>
    <row r="112" spans="1:13" s="16" customFormat="1" ht="12.75">
      <c r="A112" s="43"/>
      <c r="B112" s="43"/>
      <c r="C112" s="51" t="s">
        <v>81</v>
      </c>
      <c r="D112" s="51" t="s">
        <v>82</v>
      </c>
      <c r="E112" s="124">
        <v>0.8111111111111111</v>
      </c>
      <c r="F112" s="42"/>
      <c r="G112" s="42"/>
      <c r="H112" s="197"/>
      <c r="I112" s="198"/>
      <c r="J112" s="41"/>
      <c r="K112" s="41"/>
      <c r="L112" s="41"/>
      <c r="M112" s="41"/>
    </row>
    <row r="113" spans="1:13" s="16" customFormat="1" ht="12.75">
      <c r="A113" s="43"/>
      <c r="B113" s="43"/>
      <c r="C113" s="51" t="s">
        <v>83</v>
      </c>
      <c r="D113" s="51" t="s">
        <v>84</v>
      </c>
      <c r="E113" s="124">
        <v>1.4038834951456312</v>
      </c>
      <c r="F113" s="42"/>
      <c r="G113" s="42"/>
      <c r="H113" s="197"/>
      <c r="I113" s="198"/>
      <c r="J113" s="41"/>
      <c r="K113" s="41"/>
      <c r="L113" s="41"/>
      <c r="M113" s="41"/>
    </row>
    <row r="114" spans="1:13" s="16" customFormat="1" ht="12.75">
      <c r="A114" s="43"/>
      <c r="B114" s="43"/>
      <c r="C114" s="51" t="s">
        <v>85</v>
      </c>
      <c r="D114" s="51" t="s">
        <v>86</v>
      </c>
      <c r="E114" s="124">
        <v>0.9063829787234042</v>
      </c>
      <c r="F114" s="42"/>
      <c r="G114" s="42"/>
      <c r="H114" s="197"/>
      <c r="I114" s="198"/>
      <c r="J114" s="41"/>
      <c r="K114" s="41"/>
      <c r="L114" s="41"/>
      <c r="M114" s="41"/>
    </row>
    <row r="115" spans="1:13" s="16" customFormat="1" ht="12.75">
      <c r="A115" s="43"/>
      <c r="B115" s="43"/>
      <c r="C115" s="51" t="s">
        <v>87</v>
      </c>
      <c r="D115" s="51" t="s">
        <v>127</v>
      </c>
      <c r="E115" s="124">
        <v>0.4482758620689655</v>
      </c>
      <c r="F115" s="42"/>
      <c r="G115" s="42"/>
      <c r="H115" s="197"/>
      <c r="I115" s="198"/>
      <c r="J115" s="41"/>
      <c r="K115" s="41"/>
      <c r="L115" s="41"/>
      <c r="M115" s="41"/>
    </row>
    <row r="116" spans="1:13" s="16" customFormat="1" ht="12.75">
      <c r="A116" s="43"/>
      <c r="B116" s="43"/>
      <c r="C116" s="51" t="s">
        <v>88</v>
      </c>
      <c r="D116" s="51" t="s">
        <v>89</v>
      </c>
      <c r="E116" s="124">
        <v>0.2823529411764706</v>
      </c>
      <c r="F116" s="42"/>
      <c r="G116" s="42"/>
      <c r="H116" s="197"/>
      <c r="I116" s="198"/>
      <c r="J116" s="41"/>
      <c r="K116" s="41"/>
      <c r="L116" s="41"/>
      <c r="M116" s="41"/>
    </row>
    <row r="117" spans="1:13" s="16" customFormat="1" ht="12.75">
      <c r="A117" s="43"/>
      <c r="B117" s="43"/>
      <c r="C117" s="51" t="s">
        <v>90</v>
      </c>
      <c r="D117" s="51" t="s">
        <v>91</v>
      </c>
      <c r="E117" s="124">
        <v>1.04</v>
      </c>
      <c r="F117" s="42"/>
      <c r="G117" s="42"/>
      <c r="H117" s="197"/>
      <c r="I117" s="198"/>
      <c r="J117" s="41"/>
      <c r="K117" s="41"/>
      <c r="L117" s="41"/>
      <c r="M117" s="41"/>
    </row>
    <row r="118" spans="1:13" s="16" customFormat="1" ht="12.75">
      <c r="A118" s="43"/>
      <c r="B118" s="43"/>
      <c r="C118" s="148" t="s">
        <v>150</v>
      </c>
      <c r="D118" s="51" t="s">
        <v>149</v>
      </c>
      <c r="E118" s="124">
        <v>0.3333333333333333</v>
      </c>
      <c r="F118" s="42"/>
      <c r="G118" s="42"/>
      <c r="H118" s="197"/>
      <c r="I118" s="198"/>
      <c r="J118" s="41"/>
      <c r="K118" s="41"/>
      <c r="L118" s="41"/>
      <c r="M118" s="41"/>
    </row>
    <row r="119" spans="1:13" s="16" customFormat="1" ht="12.75">
      <c r="A119" s="43"/>
      <c r="B119" s="43"/>
      <c r="C119" s="56" t="s">
        <v>110</v>
      </c>
      <c r="D119" s="51"/>
      <c r="E119" s="51"/>
      <c r="F119" s="42"/>
      <c r="G119" s="42"/>
      <c r="H119" s="197"/>
      <c r="I119" s="198"/>
      <c r="J119" s="41"/>
      <c r="K119" s="41"/>
      <c r="L119" s="41"/>
      <c r="M119" s="41"/>
    </row>
    <row r="120" spans="1:13" s="16" customFormat="1" ht="12.75">
      <c r="A120" s="43"/>
      <c r="B120" s="43"/>
      <c r="C120" s="51" t="s">
        <v>92</v>
      </c>
      <c r="D120" s="51" t="s">
        <v>93</v>
      </c>
      <c r="E120" s="124">
        <v>0.38</v>
      </c>
      <c r="F120" s="42"/>
      <c r="G120" s="42"/>
      <c r="H120" s="197"/>
      <c r="I120" s="198"/>
      <c r="J120" s="41"/>
      <c r="K120" s="41"/>
      <c r="L120" s="41"/>
      <c r="M120" s="41"/>
    </row>
    <row r="121" spans="1:13" s="16" customFormat="1" ht="12.75">
      <c r="A121" s="43"/>
      <c r="B121" s="43"/>
      <c r="C121" s="58">
        <v>802</v>
      </c>
      <c r="D121" s="51" t="s">
        <v>111</v>
      </c>
      <c r="E121" s="124">
        <v>0.1125</v>
      </c>
      <c r="F121" s="42"/>
      <c r="G121" s="42"/>
      <c r="H121" s="197"/>
      <c r="I121" s="198"/>
      <c r="J121" s="41"/>
      <c r="K121" s="41"/>
      <c r="L121" s="41"/>
      <c r="M121" s="41"/>
    </row>
    <row r="122" spans="1:13" s="16" customFormat="1" ht="12.75">
      <c r="A122" s="43"/>
      <c r="B122" s="43"/>
      <c r="C122" s="51" t="s">
        <v>94</v>
      </c>
      <c r="D122" s="51" t="s">
        <v>95</v>
      </c>
      <c r="E122" s="124">
        <v>1.545</v>
      </c>
      <c r="F122" s="42"/>
      <c r="G122" s="42"/>
      <c r="H122" s="197"/>
      <c r="I122" s="198"/>
      <c r="J122" s="41"/>
      <c r="K122" s="41"/>
      <c r="L122" s="41"/>
      <c r="M122" s="41"/>
    </row>
    <row r="123" spans="1:13" s="16" customFormat="1" ht="12.75">
      <c r="A123" s="43"/>
      <c r="B123" s="43"/>
      <c r="C123" s="51" t="s">
        <v>96</v>
      </c>
      <c r="D123" s="51" t="s">
        <v>97</v>
      </c>
      <c r="E123" s="124">
        <v>0.33055555555555555</v>
      </c>
      <c r="F123" s="42"/>
      <c r="G123" s="42"/>
      <c r="H123" s="197"/>
      <c r="I123" s="198"/>
      <c r="J123" s="41"/>
      <c r="K123" s="41"/>
      <c r="L123" s="41"/>
      <c r="M123" s="41"/>
    </row>
    <row r="124" spans="1:13" s="16" customFormat="1" ht="12.75">
      <c r="A124" s="43"/>
      <c r="B124" s="43"/>
      <c r="C124" s="51" t="s">
        <v>98</v>
      </c>
      <c r="D124" s="51" t="s">
        <v>99</v>
      </c>
      <c r="E124" s="124">
        <v>0.4</v>
      </c>
      <c r="F124" s="42"/>
      <c r="G124" s="42"/>
      <c r="H124" s="87"/>
      <c r="I124" s="41"/>
      <c r="J124" s="41"/>
      <c r="K124" s="41"/>
      <c r="L124" s="41"/>
      <c r="M124" s="41"/>
    </row>
    <row r="125" spans="1:13" s="16" customFormat="1" ht="12.75">
      <c r="A125" s="43"/>
      <c r="B125" s="43"/>
      <c r="C125" s="56" t="s">
        <v>112</v>
      </c>
      <c r="D125" s="51"/>
      <c r="E125" s="51"/>
      <c r="F125" s="42"/>
      <c r="G125" s="42"/>
      <c r="H125" s="87"/>
      <c r="I125" s="41"/>
      <c r="J125" s="41"/>
      <c r="K125" s="41"/>
      <c r="L125" s="41"/>
      <c r="M125" s="41"/>
    </row>
    <row r="126" spans="1:13" s="16" customFormat="1" ht="12.75">
      <c r="A126" s="43"/>
      <c r="B126" s="43"/>
      <c r="C126" s="199"/>
      <c r="D126" s="199"/>
      <c r="E126" s="199"/>
      <c r="F126" s="199"/>
      <c r="G126" s="199"/>
      <c r="H126" s="88"/>
      <c r="I126" s="41"/>
      <c r="J126" s="41"/>
      <c r="K126" s="41"/>
      <c r="L126" s="41"/>
      <c r="M126" s="41"/>
    </row>
    <row r="127" spans="1:13" s="16" customFormat="1" ht="12.75">
      <c r="A127" s="43"/>
      <c r="B127" s="43"/>
      <c r="C127" s="44"/>
      <c r="D127" s="44"/>
      <c r="E127" s="43"/>
      <c r="F127" s="43"/>
      <c r="G127" s="43"/>
      <c r="H127" s="41"/>
      <c r="I127" s="41"/>
      <c r="J127" s="41"/>
      <c r="K127" s="41"/>
      <c r="L127" s="41"/>
      <c r="M127" s="41"/>
    </row>
    <row r="128" spans="1:13" s="16" customFormat="1" ht="12.75">
      <c r="A128" s="43"/>
      <c r="B128" s="43"/>
      <c r="C128" s="44"/>
      <c r="D128" s="44"/>
      <c r="E128" s="43"/>
      <c r="F128" s="43"/>
      <c r="G128" s="43"/>
      <c r="H128" s="41"/>
      <c r="I128" s="41"/>
      <c r="J128" s="41"/>
      <c r="K128" s="41"/>
      <c r="L128" s="41"/>
      <c r="M128" s="41"/>
    </row>
    <row r="129" spans="1:13" s="16" customFormat="1" ht="12.75">
      <c r="A129" s="43"/>
      <c r="B129" s="43"/>
      <c r="C129" s="44"/>
      <c r="D129" s="44"/>
      <c r="E129" s="43"/>
      <c r="F129" s="43"/>
      <c r="G129" s="43"/>
      <c r="H129" s="41"/>
      <c r="I129" s="41"/>
      <c r="J129" s="41"/>
      <c r="K129" s="41"/>
      <c r="L129" s="41"/>
      <c r="M129" s="41"/>
    </row>
    <row r="130" spans="1:13" s="16" customFormat="1" ht="12.75">
      <c r="A130" s="43"/>
      <c r="B130" s="43"/>
      <c r="C130" s="44"/>
      <c r="D130" s="44"/>
      <c r="E130" s="43"/>
      <c r="F130" s="43"/>
      <c r="G130" s="43"/>
      <c r="H130" s="41"/>
      <c r="I130" s="41"/>
      <c r="J130" s="41"/>
      <c r="K130" s="41"/>
      <c r="L130" s="41"/>
      <c r="M130" s="41"/>
    </row>
    <row r="131" spans="3:13" s="16" customFormat="1" ht="12.75">
      <c r="C131" s="44"/>
      <c r="D131" s="44"/>
      <c r="E131" s="43"/>
      <c r="G131" s="41"/>
      <c r="H131" s="41"/>
      <c r="I131" s="41"/>
      <c r="J131" s="41"/>
      <c r="K131" s="41"/>
      <c r="L131" s="41"/>
      <c r="M131" s="41"/>
    </row>
    <row r="132" spans="2:14" ht="12.75">
      <c r="B132" s="16"/>
      <c r="C132" s="44"/>
      <c r="D132" s="44"/>
      <c r="E132" s="43"/>
      <c r="F132" s="16"/>
      <c r="G132" s="41"/>
      <c r="H132" s="41"/>
      <c r="I132" s="41"/>
      <c r="J132" s="41"/>
      <c r="K132" s="41"/>
      <c r="L132" s="41"/>
      <c r="M132" s="41"/>
      <c r="N132" s="16"/>
    </row>
    <row r="133" spans="3:13" ht="12.75">
      <c r="C133" s="44"/>
      <c r="D133" s="44"/>
      <c r="E133" s="43"/>
      <c r="F133" s="16"/>
      <c r="G133" s="41"/>
      <c r="H133" s="41"/>
      <c r="I133" s="41"/>
      <c r="J133" s="41"/>
      <c r="K133" s="41"/>
      <c r="L133" s="41"/>
      <c r="M133" s="41"/>
    </row>
    <row r="134" spans="3:13" ht="12.75">
      <c r="C134" s="44"/>
      <c r="D134" s="44"/>
      <c r="E134" s="43"/>
      <c r="F134" s="16"/>
      <c r="G134" s="41"/>
      <c r="H134" s="41"/>
      <c r="I134" s="41"/>
      <c r="J134" s="41"/>
      <c r="K134" s="41"/>
      <c r="L134" s="41"/>
      <c r="M134" s="41"/>
    </row>
    <row r="135" spans="3:13" ht="12.75">
      <c r="C135" s="44"/>
      <c r="D135" s="44"/>
      <c r="E135" s="43"/>
      <c r="F135" s="16"/>
      <c r="G135" s="41"/>
      <c r="H135" s="41"/>
      <c r="I135" s="41"/>
      <c r="J135" s="41"/>
      <c r="K135" s="41"/>
      <c r="L135" s="41"/>
      <c r="M135" s="41"/>
    </row>
    <row r="136" spans="3:13" ht="12.75">
      <c r="C136" s="44"/>
      <c r="D136" s="44"/>
      <c r="E136" s="43"/>
      <c r="F136" s="16"/>
      <c r="G136" s="41"/>
      <c r="H136" s="41"/>
      <c r="I136" s="41"/>
      <c r="J136" s="41"/>
      <c r="K136" s="41"/>
      <c r="L136" s="41"/>
      <c r="M136" s="41"/>
    </row>
    <row r="137" spans="3:13" ht="12.75">
      <c r="C137" s="44"/>
      <c r="D137" s="44"/>
      <c r="E137" s="43"/>
      <c r="F137" s="16"/>
      <c r="G137" s="41"/>
      <c r="H137" s="41"/>
      <c r="I137" s="41"/>
      <c r="J137" s="41"/>
      <c r="K137" s="41"/>
      <c r="L137" s="41"/>
      <c r="M137" s="41"/>
    </row>
    <row r="138" spans="3:13" ht="12.75">
      <c r="C138" s="44"/>
      <c r="D138" s="44"/>
      <c r="E138" s="43"/>
      <c r="F138" s="16"/>
      <c r="G138" s="41"/>
      <c r="H138" s="41"/>
      <c r="I138" s="41"/>
      <c r="J138" s="41"/>
      <c r="K138" s="41"/>
      <c r="L138" s="41"/>
      <c r="M138" s="41"/>
    </row>
    <row r="139" spans="3:13" ht="12.75">
      <c r="C139" s="44"/>
      <c r="D139" s="44"/>
      <c r="E139" s="43"/>
      <c r="F139" s="16"/>
      <c r="G139" s="41"/>
      <c r="H139" s="41"/>
      <c r="I139" s="41"/>
      <c r="J139" s="41"/>
      <c r="K139" s="41"/>
      <c r="L139" s="41"/>
      <c r="M139" s="41"/>
    </row>
    <row r="140" spans="3:13" ht="12.75">
      <c r="C140" s="44"/>
      <c r="D140" s="44"/>
      <c r="E140" s="43"/>
      <c r="F140" s="16"/>
      <c r="G140" s="41"/>
      <c r="H140" s="41"/>
      <c r="I140" s="41"/>
      <c r="J140" s="41"/>
      <c r="K140" s="41"/>
      <c r="L140" s="41"/>
      <c r="M140" s="41"/>
    </row>
    <row r="141" spans="3:13" ht="12.75">
      <c r="C141" s="44"/>
      <c r="D141" s="44"/>
      <c r="E141" s="43"/>
      <c r="F141" s="16"/>
      <c r="G141" s="41"/>
      <c r="H141" s="41"/>
      <c r="I141" s="41"/>
      <c r="J141" s="41"/>
      <c r="K141" s="41"/>
      <c r="L141" s="41"/>
      <c r="M141" s="41"/>
    </row>
    <row r="142" spans="3:13" ht="12.75">
      <c r="C142" s="44"/>
      <c r="D142" s="44"/>
      <c r="E142" s="43"/>
      <c r="F142" s="16"/>
      <c r="G142" s="41"/>
      <c r="H142" s="41"/>
      <c r="I142" s="41"/>
      <c r="J142" s="41"/>
      <c r="K142" s="41"/>
      <c r="L142" s="41"/>
      <c r="M142" s="41"/>
    </row>
    <row r="143" spans="3:13" ht="12.75">
      <c r="C143" s="44"/>
      <c r="D143" s="44"/>
      <c r="E143" s="43"/>
      <c r="F143" s="16"/>
      <c r="G143" s="41"/>
      <c r="H143" s="41"/>
      <c r="I143" s="41"/>
      <c r="J143" s="41"/>
      <c r="K143" s="41"/>
      <c r="L143" s="41"/>
      <c r="M143" s="41"/>
    </row>
    <row r="144" spans="3:13" ht="12.75">
      <c r="C144" s="44"/>
      <c r="D144" s="44"/>
      <c r="E144" s="43"/>
      <c r="F144" s="16"/>
      <c r="G144" s="41"/>
      <c r="H144" s="41"/>
      <c r="I144" s="41"/>
      <c r="J144" s="41"/>
      <c r="K144" s="41"/>
      <c r="L144" s="41"/>
      <c r="M144" s="41"/>
    </row>
    <row r="145" spans="3:13" ht="12.75">
      <c r="C145" s="44"/>
      <c r="D145" s="44"/>
      <c r="E145" s="43"/>
      <c r="F145" s="16"/>
      <c r="G145" s="41"/>
      <c r="H145" s="41"/>
      <c r="I145" s="41"/>
      <c r="J145" s="41"/>
      <c r="K145" s="41"/>
      <c r="L145" s="41"/>
      <c r="M145" s="41"/>
    </row>
    <row r="146" spans="3:13" ht="12.75">
      <c r="C146" s="44"/>
      <c r="D146" s="44"/>
      <c r="E146" s="43"/>
      <c r="F146" s="16"/>
      <c r="G146" s="41"/>
      <c r="H146" s="41"/>
      <c r="I146" s="41"/>
      <c r="J146" s="41"/>
      <c r="K146" s="41"/>
      <c r="L146" s="41"/>
      <c r="M146" s="41"/>
    </row>
    <row r="147" spans="3:13" ht="12.75">
      <c r="C147" s="44"/>
      <c r="D147" s="44"/>
      <c r="E147" s="43"/>
      <c r="F147" s="16"/>
      <c r="G147" s="41"/>
      <c r="H147" s="41"/>
      <c r="I147" s="41"/>
      <c r="J147" s="41"/>
      <c r="K147" s="41"/>
      <c r="L147" s="41"/>
      <c r="M147" s="41"/>
    </row>
  </sheetData>
  <sheetProtection/>
  <mergeCells count="51">
    <mergeCell ref="M70:M72"/>
    <mergeCell ref="I9:I11"/>
    <mergeCell ref="G70:G72"/>
    <mergeCell ref="J70:J72"/>
    <mergeCell ref="K70:K72"/>
    <mergeCell ref="L70:L72"/>
    <mergeCell ref="I70:I72"/>
    <mergeCell ref="L9:L11"/>
    <mergeCell ref="M9:M11"/>
    <mergeCell ref="J9:J11"/>
    <mergeCell ref="E70:E72"/>
    <mergeCell ref="F70:F72"/>
    <mergeCell ref="C61:D61"/>
    <mergeCell ref="C62:D62"/>
    <mergeCell ref="C63:D63"/>
    <mergeCell ref="C64:D64"/>
    <mergeCell ref="C67:F67"/>
    <mergeCell ref="K9:K11"/>
    <mergeCell ref="C1:L1"/>
    <mergeCell ref="C2:M2"/>
    <mergeCell ref="C4:E4"/>
    <mergeCell ref="C6:E6"/>
    <mergeCell ref="C9:C11"/>
    <mergeCell ref="F9:F11"/>
    <mergeCell ref="E9:E11"/>
    <mergeCell ref="D9:D11"/>
    <mergeCell ref="G9:G11"/>
    <mergeCell ref="C14:C15"/>
    <mergeCell ref="C17:C18"/>
    <mergeCell ref="C19:C20"/>
    <mergeCell ref="C22:C23"/>
    <mergeCell ref="C24:D24"/>
    <mergeCell ref="C25:D25"/>
    <mergeCell ref="C30:C32"/>
    <mergeCell ref="C33:C35"/>
    <mergeCell ref="H9:H11"/>
    <mergeCell ref="H70:H72"/>
    <mergeCell ref="C82:C85"/>
    <mergeCell ref="C88:D88"/>
    <mergeCell ref="C73:C76"/>
    <mergeCell ref="C78:C81"/>
    <mergeCell ref="C58:C60"/>
    <mergeCell ref="C39:C44"/>
    <mergeCell ref="C45:C49"/>
    <mergeCell ref="C50:C55"/>
    <mergeCell ref="C89:D89"/>
    <mergeCell ref="C90:D90"/>
    <mergeCell ref="C70:C72"/>
    <mergeCell ref="C36:C38"/>
    <mergeCell ref="C56:C57"/>
    <mergeCell ref="D70:D72"/>
  </mergeCells>
  <printOptions horizontalCentered="1"/>
  <pageMargins left="0.5905511811023623" right="0.5905511811023623" top="0.5905511811023623" bottom="0.5905511811023623" header="0" footer="0"/>
  <pageSetup fitToHeight="4" horizontalDpi="600" verticalDpi="600" orientation="portrait" paperSize="9" scale="50" r:id="rId2"/>
  <rowBreaks count="1" manualBreakCount="1">
    <brk id="94" min="1" max="13" man="1"/>
  </rowBreaks>
  <ignoredErrors>
    <ignoredError sqref="L88:L90 L24:L25 L61 L63:L64" formula="1"/>
    <ignoredError sqref="C115:C1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2008-11-07T12:46:04Z</cp:lastPrinted>
  <dcterms:created xsi:type="dcterms:W3CDTF">2006-07-24T11:40:54Z</dcterms:created>
  <dcterms:modified xsi:type="dcterms:W3CDTF">2008-11-07T12:47:42Z</dcterms:modified>
  <cp:category/>
  <cp:version/>
  <cp:contentType/>
  <cp:contentStatus/>
</cp:coreProperties>
</file>