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0980" windowHeight="6810" activeTab="0"/>
  </bookViews>
  <sheets>
    <sheet name="3.3.3" sheetId="1" r:id="rId1"/>
  </sheets>
  <definedNames>
    <definedName name="_xlnm.Print_Area" localSheetId="0">'3.3.3'!$B$1:$X$58</definedName>
    <definedName name="_xlnm.Print_Titles" localSheetId="0">'3.3.3'!$1:$2</definedName>
  </definedNames>
  <calcPr fullCalcOnLoad="1"/>
</workbook>
</file>

<file path=xl/sharedStrings.xml><?xml version="1.0" encoding="utf-8"?>
<sst xmlns="http://schemas.openxmlformats.org/spreadsheetml/2006/main" count="83" uniqueCount="30">
  <si>
    <t>PAS funcionari</t>
  </si>
  <si>
    <t>Categoria</t>
  </si>
  <si>
    <t>Nombres índex</t>
  </si>
  <si>
    <t xml:space="preserve">Escala administrativa </t>
  </si>
  <si>
    <t>Eventuals</t>
  </si>
  <si>
    <t>Total</t>
  </si>
  <si>
    <t>PAS laboral</t>
  </si>
  <si>
    <t>Grup I</t>
  </si>
  <si>
    <t>Grup II</t>
  </si>
  <si>
    <t>Grup III</t>
  </si>
  <si>
    <t>TOTAL</t>
  </si>
  <si>
    <t xml:space="preserve">Alta direcció </t>
  </si>
  <si>
    <t>2002-2003</t>
  </si>
  <si>
    <t>3.3 Personal d'administració i serveis</t>
  </si>
  <si>
    <t>Escala tècnica de gestió</t>
  </si>
  <si>
    <t>Escala gestió</t>
  </si>
  <si>
    <t>Escala auxiliar administrativa</t>
  </si>
  <si>
    <t xml:space="preserve">Escala facultativa d'arxius, bibli. </t>
  </si>
  <si>
    <t>Escala ajudants d'arxius, bibli.</t>
  </si>
  <si>
    <t>2003-2004</t>
  </si>
  <si>
    <t>Grup IV</t>
  </si>
  <si>
    <t>2004-2005</t>
  </si>
  <si>
    <t>2005-2006</t>
  </si>
  <si>
    <t>Dones</t>
  </si>
  <si>
    <t>Homes</t>
  </si>
  <si>
    <t>3.3.3 EVOLUCIÓ DEL PERSONAL D'ADMINISTRACIÓ I SERVEIS PER VINCULACIÓ I CATEGORIA</t>
  </si>
  <si>
    <t xml:space="preserve"> (1) Pel curs 2001-2002, 2002-2003 I 2003-2004 s'han exclòs els professors de l'EUETIB i l'EUETAB-ESAB</t>
  </si>
  <si>
    <t>TOTAL PAS UPC</t>
  </si>
  <si>
    <t>Total PAS UPC</t>
  </si>
  <si>
    <t>2006-2007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</si>
</sst>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#,##0_ ;\-#,##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name val="Times New Roman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n">
        <color indexed="18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1" fillId="0" borderId="5" applyNumberFormat="0" applyFont="0" applyFill="0" applyAlignment="0" applyProtection="0"/>
    <xf numFmtId="0" fontId="12" fillId="2" borderId="6" applyNumberFormat="0" applyFont="0" applyFill="0" applyAlignment="0" applyProtection="0"/>
    <xf numFmtId="0" fontId="12" fillId="2" borderId="7" applyNumberFormat="0" applyFont="0" applyFill="0" applyAlignment="0" applyProtection="0"/>
    <xf numFmtId="0" fontId="12" fillId="2" borderId="8" applyNumberFormat="0" applyFont="0" applyFill="0" applyAlignment="0" applyProtection="0"/>
    <xf numFmtId="0" fontId="12" fillId="2" borderId="9" applyNumberFormat="0" applyFont="0" applyFill="0" applyAlignment="0" applyProtection="0"/>
    <xf numFmtId="4" fontId="11" fillId="3" borderId="10">
      <alignment horizontal="left" vertical="center"/>
      <protection/>
    </xf>
    <xf numFmtId="0" fontId="13" fillId="3" borderId="10">
      <alignment horizontal="left"/>
      <protection/>
    </xf>
    <xf numFmtId="0" fontId="13" fillId="2" borderId="10">
      <alignment horizontal="left"/>
      <protection/>
    </xf>
    <xf numFmtId="0" fontId="13" fillId="4" borderId="10">
      <alignment horizontal="left"/>
      <protection/>
    </xf>
    <xf numFmtId="0" fontId="13" fillId="5" borderId="10">
      <alignment horizontal="left" vertical="center"/>
      <protection/>
    </xf>
    <xf numFmtId="0" fontId="14" fillId="6" borderId="0">
      <alignment horizontal="left" vertical="center"/>
      <protection/>
    </xf>
    <xf numFmtId="3" fontId="15" fillId="7" borderId="10" applyNumberFormat="0">
      <alignment vertical="center"/>
      <protection/>
    </xf>
    <xf numFmtId="3" fontId="15" fillId="8" borderId="10" applyNumberFormat="0">
      <alignment vertical="center"/>
      <protection/>
    </xf>
    <xf numFmtId="4" fontId="15" fillId="2" borderId="10" applyNumberFormat="0">
      <alignment vertical="center"/>
      <protection/>
    </xf>
    <xf numFmtId="4" fontId="15" fillId="4" borderId="10" applyNumberFormat="0">
      <alignment vertical="center"/>
      <protection/>
    </xf>
    <xf numFmtId="0" fontId="15" fillId="9" borderId="10">
      <alignment horizontal="left" vertical="center"/>
      <protection/>
    </xf>
    <xf numFmtId="0" fontId="11" fillId="10" borderId="10">
      <alignment horizontal="center" vertical="center"/>
      <protection/>
    </xf>
    <xf numFmtId="0" fontId="11" fillId="3" borderId="10">
      <alignment horizontal="center" vertical="center" wrapText="1"/>
      <protection/>
    </xf>
    <xf numFmtId="3" fontId="15" fillId="2" borderId="0" applyNumberFormat="0">
      <alignment vertical="center"/>
      <protection/>
    </xf>
    <xf numFmtId="4" fontId="13" fillId="4" borderId="10" applyNumberFormat="0">
      <alignment vertical="center"/>
      <protection/>
    </xf>
    <xf numFmtId="0" fontId="11" fillId="3" borderId="10">
      <alignment horizontal="center" vertical="center"/>
      <protection/>
    </xf>
    <xf numFmtId="4" fontId="13" fillId="5" borderId="10" applyNumberFormat="0">
      <alignment vertical="center"/>
      <protection/>
    </xf>
    <xf numFmtId="4" fontId="13" fillId="3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10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5" fillId="6" borderId="0" xfId="48" applyFill="1" applyAlignment="1">
      <alignment vertical="center"/>
      <protection/>
    </xf>
    <xf numFmtId="0" fontId="7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vertical="center"/>
    </xf>
    <xf numFmtId="0" fontId="10" fillId="6" borderId="0" xfId="48" applyFont="1" applyFill="1" applyBorder="1" applyAlignment="1">
      <alignment vertical="center"/>
      <protection/>
    </xf>
    <xf numFmtId="0" fontId="8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3" fontId="10" fillId="6" borderId="0" xfId="48" applyNumberFormat="1" applyFont="1" applyFill="1" applyBorder="1" applyAlignment="1">
      <alignment vertical="center"/>
      <protection/>
    </xf>
    <xf numFmtId="0" fontId="0" fillId="6" borderId="9" xfId="23" applyFill="1" applyAlignment="1">
      <alignment vertical="center"/>
    </xf>
    <xf numFmtId="0" fontId="5" fillId="6" borderId="9" xfId="23" applyFill="1" applyAlignment="1">
      <alignment vertical="center"/>
    </xf>
    <xf numFmtId="0" fontId="7" fillId="6" borderId="6" xfId="20" applyFont="1" applyFill="1" applyAlignment="1">
      <alignment horizontal="right" vertical="center"/>
    </xf>
    <xf numFmtId="0" fontId="8" fillId="6" borderId="6" xfId="20" applyFont="1" applyFill="1" applyAlignment="1">
      <alignment vertical="center"/>
    </xf>
    <xf numFmtId="0" fontId="10" fillId="6" borderId="6" xfId="20" applyFont="1" applyFill="1" applyAlignment="1">
      <alignment vertical="center"/>
    </xf>
    <xf numFmtId="0" fontId="0" fillId="6" borderId="7" xfId="21" applyFill="1" applyAlignment="1">
      <alignment vertical="center"/>
    </xf>
    <xf numFmtId="0" fontId="0" fillId="6" borderId="8" xfId="22" applyFill="1" applyAlignment="1">
      <alignment/>
    </xf>
    <xf numFmtId="0" fontId="5" fillId="6" borderId="3" xfId="17" applyFill="1" applyAlignment="1">
      <alignment vertical="center"/>
    </xf>
    <xf numFmtId="0" fontId="0" fillId="6" borderId="2" xfId="16" applyFill="1" applyAlignment="1">
      <alignment vertical="center"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15" fillId="7" borderId="10" xfId="30">
      <alignment vertical="center"/>
      <protection/>
    </xf>
    <xf numFmtId="0" fontId="15" fillId="8" borderId="10" xfId="31">
      <alignment vertical="center"/>
      <protection/>
    </xf>
    <xf numFmtId="0" fontId="0" fillId="6" borderId="6" xfId="20" applyFill="1" applyAlignment="1">
      <alignment/>
    </xf>
    <xf numFmtId="0" fontId="0" fillId="6" borderId="8" xfId="22" applyFill="1" applyAlignment="1">
      <alignment vertical="center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1" fontId="15" fillId="8" borderId="10" xfId="31" applyNumberFormat="1">
      <alignment vertical="center"/>
      <protection/>
    </xf>
    <xf numFmtId="0" fontId="13" fillId="9" borderId="10" xfId="34" applyFont="1">
      <alignment horizontal="left" vertical="center"/>
      <protection/>
    </xf>
    <xf numFmtId="0" fontId="13" fillId="5" borderId="10" xfId="40">
      <alignment vertical="center"/>
      <protection/>
    </xf>
    <xf numFmtId="1" fontId="13" fillId="5" borderId="10" xfId="40" applyNumberFormat="1">
      <alignment vertical="center"/>
      <protection/>
    </xf>
    <xf numFmtId="1" fontId="15" fillId="7" borderId="10" xfId="30" applyNumberFormat="1" applyAlignment="1">
      <alignment vertical="center"/>
      <protection/>
    </xf>
    <xf numFmtId="1" fontId="15" fillId="8" borderId="10" xfId="31" applyNumberFormat="1" applyAlignment="1">
      <alignment vertical="center"/>
      <protection/>
    </xf>
    <xf numFmtId="1" fontId="13" fillId="5" borderId="10" xfId="40" applyNumberFormat="1" applyAlignment="1">
      <alignment vertical="center"/>
      <protection/>
    </xf>
    <xf numFmtId="1" fontId="15" fillId="7" borderId="10" xfId="30" applyNumberFormat="1">
      <alignment vertical="center"/>
      <protection/>
    </xf>
    <xf numFmtId="1" fontId="13" fillId="4" borderId="10" xfId="38" applyNumberFormat="1">
      <alignment vertical="center"/>
      <protection/>
    </xf>
    <xf numFmtId="4" fontId="11" fillId="3" borderId="10" xfId="24" applyFont="1" applyAlignment="1">
      <alignment horizontal="left" vertical="center" wrapText="1"/>
      <protection/>
    </xf>
    <xf numFmtId="4" fontId="11" fillId="3" borderId="10" xfId="24" applyAlignment="1">
      <alignment horizontal="left" vertical="center" wrapText="1"/>
      <protection/>
    </xf>
    <xf numFmtId="0" fontId="11" fillId="10" borderId="10" xfId="35" applyFont="1">
      <alignment horizontal="center" vertical="center"/>
      <protection/>
    </xf>
    <xf numFmtId="0" fontId="0" fillId="6" borderId="0" xfId="0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9" xfId="23" applyFill="1" applyAlignment="1">
      <alignment vertical="center" wrapText="1"/>
    </xf>
    <xf numFmtId="0" fontId="13" fillId="9" borderId="10" xfId="34" applyFont="1" applyAlignment="1">
      <alignment horizontal="left" vertical="center" wrapText="1"/>
      <protection/>
    </xf>
    <xf numFmtId="0" fontId="0" fillId="6" borderId="7" xfId="2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13" fillId="5" borderId="10" xfId="28" applyFont="1" applyAlignment="1">
      <alignment horizontal="left" vertical="center" wrapText="1"/>
      <protection/>
    </xf>
    <xf numFmtId="0" fontId="13" fillId="4" borderId="10" xfId="27" applyFont="1" applyAlignment="1">
      <alignment horizontal="left" wrapText="1"/>
      <protection/>
    </xf>
    <xf numFmtId="0" fontId="0" fillId="6" borderId="12" xfId="21" applyFill="1" applyBorder="1" applyAlignment="1">
      <alignment vertical="center"/>
    </xf>
    <xf numFmtId="0" fontId="15" fillId="7" borderId="10" xfId="31" applyFill="1">
      <alignment vertical="center"/>
      <protection/>
    </xf>
    <xf numFmtId="0" fontId="15" fillId="8" borderId="10" xfId="30" applyFill="1">
      <alignment vertical="center"/>
      <protection/>
    </xf>
    <xf numFmtId="1" fontId="15" fillId="7" borderId="10" xfId="31" applyNumberFormat="1" applyFill="1" applyAlignment="1">
      <alignment vertical="center"/>
      <protection/>
    </xf>
    <xf numFmtId="1" fontId="15" fillId="8" borderId="10" xfId="30" applyNumberFormat="1" applyFill="1" applyAlignment="1">
      <alignment vertical="center"/>
      <protection/>
    </xf>
    <xf numFmtId="0" fontId="17" fillId="6" borderId="0" xfId="0" applyFont="1" applyFill="1" applyAlignment="1">
      <alignment/>
    </xf>
    <xf numFmtId="0" fontId="13" fillId="9" borderId="13" xfId="34" applyFont="1" applyBorder="1" applyAlignment="1">
      <alignment horizontal="left" vertical="center"/>
      <protection/>
    </xf>
    <xf numFmtId="0" fontId="0" fillId="6" borderId="5" xfId="19" applyFill="1" applyBorder="1" applyAlignment="1">
      <alignment/>
    </xf>
    <xf numFmtId="0" fontId="5" fillId="6" borderId="9" xfId="23" applyFill="1" applyBorder="1" applyAlignment="1">
      <alignment vertical="center" wrapText="1"/>
    </xf>
    <xf numFmtId="0" fontId="0" fillId="6" borderId="9" xfId="23" applyFill="1" applyBorder="1" applyAlignment="1">
      <alignment vertical="center"/>
    </xf>
    <xf numFmtId="0" fontId="5" fillId="6" borderId="9" xfId="23" applyFill="1" applyBorder="1" applyAlignment="1">
      <alignment vertical="center"/>
    </xf>
    <xf numFmtId="0" fontId="5" fillId="6" borderId="3" xfId="17" applyFill="1" applyBorder="1" applyAlignment="1">
      <alignment vertical="center"/>
    </xf>
    <xf numFmtId="0" fontId="0" fillId="6" borderId="8" xfId="22" applyFill="1" applyBorder="1" applyAlignment="1">
      <alignment/>
    </xf>
    <xf numFmtId="0" fontId="13" fillId="9" borderId="10" xfId="34" applyFont="1" applyBorder="1" applyAlignment="1">
      <alignment horizontal="left" vertical="center" wrapText="1"/>
      <protection/>
    </xf>
    <xf numFmtId="0" fontId="11" fillId="10" borderId="10" xfId="35" applyFont="1" applyBorder="1">
      <alignment horizontal="center" vertical="center"/>
      <protection/>
    </xf>
    <xf numFmtId="0" fontId="7" fillId="6" borderId="6" xfId="20" applyFont="1" applyFill="1" applyBorder="1" applyAlignment="1">
      <alignment horizontal="right" vertical="center"/>
    </xf>
    <xf numFmtId="4" fontId="11" fillId="3" borderId="10" xfId="24" applyBorder="1" applyAlignment="1">
      <alignment horizontal="left" vertical="center" wrapText="1"/>
      <protection/>
    </xf>
    <xf numFmtId="0" fontId="15" fillId="7" borderId="10" xfId="30" applyBorder="1">
      <alignment vertical="center"/>
      <protection/>
    </xf>
    <xf numFmtId="0" fontId="8" fillId="6" borderId="6" xfId="20" applyFont="1" applyFill="1" applyBorder="1" applyAlignment="1">
      <alignment vertical="center"/>
    </xf>
    <xf numFmtId="0" fontId="15" fillId="8" borderId="10" xfId="31" applyBorder="1">
      <alignment vertical="center"/>
      <protection/>
    </xf>
    <xf numFmtId="4" fontId="11" fillId="3" borderId="10" xfId="24" applyFont="1" applyBorder="1" applyAlignment="1">
      <alignment horizontal="left" vertical="center" wrapText="1"/>
      <protection/>
    </xf>
    <xf numFmtId="0" fontId="13" fillId="4" borderId="10" xfId="27" applyFont="1" applyBorder="1" applyAlignment="1">
      <alignment horizontal="left" wrapText="1"/>
      <protection/>
    </xf>
    <xf numFmtId="0" fontId="13" fillId="4" borderId="10" xfId="38" applyBorder="1">
      <alignment vertical="center"/>
      <protection/>
    </xf>
    <xf numFmtId="0" fontId="9" fillId="6" borderId="6" xfId="20" applyFont="1" applyFill="1" applyBorder="1" applyAlignment="1">
      <alignment vertical="center"/>
    </xf>
    <xf numFmtId="0" fontId="13" fillId="5" borderId="10" xfId="28" applyFont="1" applyBorder="1" applyAlignment="1">
      <alignment horizontal="left" vertical="center" wrapText="1"/>
      <protection/>
    </xf>
    <xf numFmtId="3" fontId="13" fillId="5" borderId="10" xfId="40" applyNumberFormat="1" applyBorder="1">
      <alignment vertical="center"/>
      <protection/>
    </xf>
    <xf numFmtId="3" fontId="10" fillId="6" borderId="6" xfId="20" applyNumberFormat="1" applyFont="1" applyFill="1" applyBorder="1" applyAlignment="1">
      <alignment vertical="center"/>
    </xf>
    <xf numFmtId="0" fontId="0" fillId="6" borderId="4" xfId="18" applyFill="1" applyBorder="1" applyAlignment="1">
      <alignment vertical="center"/>
    </xf>
    <xf numFmtId="0" fontId="0" fillId="6" borderId="7" xfId="21" applyFill="1" applyBorder="1" applyAlignment="1">
      <alignment vertical="center" wrapText="1"/>
    </xf>
    <xf numFmtId="0" fontId="0" fillId="6" borderId="7" xfId="21" applyFill="1" applyBorder="1" applyAlignment="1">
      <alignment vertical="center"/>
    </xf>
    <xf numFmtId="0" fontId="0" fillId="6" borderId="2" xfId="16" applyFill="1" applyBorder="1" applyAlignment="1">
      <alignment/>
    </xf>
    <xf numFmtId="0" fontId="0" fillId="6" borderId="0" xfId="0" applyFill="1" applyBorder="1" applyAlignment="1">
      <alignment/>
    </xf>
    <xf numFmtId="0" fontId="14" fillId="9" borderId="0" xfId="34" applyFont="1" applyFill="1" applyBorder="1" applyAlignment="1">
      <alignment horizontal="left" vertical="center"/>
      <protection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wrapText="1"/>
    </xf>
    <xf numFmtId="1" fontId="13" fillId="5" borderId="10" xfId="40" applyNumberFormat="1" applyFont="1" applyAlignment="1">
      <alignment vertical="center"/>
      <protection/>
    </xf>
    <xf numFmtId="0" fontId="0" fillId="6" borderId="0" xfId="0" applyFont="1" applyFill="1" applyAlignment="1">
      <alignment/>
    </xf>
    <xf numFmtId="0" fontId="17" fillId="6" borderId="0" xfId="0" applyFont="1" applyFill="1" applyAlignment="1">
      <alignment wrapText="1"/>
    </xf>
    <xf numFmtId="0" fontId="11" fillId="10" borderId="14" xfId="35" applyFont="1" applyBorder="1" applyAlignment="1">
      <alignment horizontal="center" vertical="center"/>
      <protection/>
    </xf>
    <xf numFmtId="0" fontId="11" fillId="10" borderId="15" xfId="35" applyFont="1" applyBorder="1" applyAlignment="1">
      <alignment horizontal="center" vertical="center"/>
      <protection/>
    </xf>
    <xf numFmtId="0" fontId="11" fillId="10" borderId="16" xfId="35" applyFont="1" applyBorder="1" applyAlignment="1">
      <alignment horizontal="center" vertical="center"/>
      <protection/>
    </xf>
    <xf numFmtId="0" fontId="11" fillId="10" borderId="17" xfId="35" applyFont="1" applyBorder="1" applyAlignment="1">
      <alignment horizontal="center" vertical="center"/>
      <protection/>
    </xf>
    <xf numFmtId="0" fontId="14" fillId="9" borderId="0" xfId="34" applyFont="1" applyFill="1" applyBorder="1" applyAlignment="1">
      <alignment horizontal="left" vertical="center"/>
      <protection/>
    </xf>
    <xf numFmtId="0" fontId="11" fillId="10" borderId="18" xfId="35" applyFont="1" applyBorder="1" applyAlignment="1">
      <alignment horizontal="center" vertical="center"/>
      <protection/>
    </xf>
    <xf numFmtId="0" fontId="11" fillId="10" borderId="19" xfId="35" applyFont="1" applyBorder="1" applyAlignment="1">
      <alignment horizontal="center" vertical="center"/>
      <protection/>
    </xf>
    <xf numFmtId="0" fontId="11" fillId="10" borderId="13" xfId="35" applyFont="1" applyBorder="1" applyAlignment="1">
      <alignment horizontal="center" vertical="center"/>
      <protection/>
    </xf>
    <xf numFmtId="0" fontId="11" fillId="10" borderId="16" xfId="35" applyBorder="1" applyAlignment="1">
      <alignment horizontal="center" vertical="center"/>
      <protection/>
    </xf>
    <xf numFmtId="0" fontId="11" fillId="10" borderId="17" xfId="35" applyBorder="1" applyAlignment="1">
      <alignment horizontal="center" vertical="center"/>
      <protection/>
    </xf>
    <xf numFmtId="0" fontId="13" fillId="9" borderId="18" xfId="34" applyFont="1" applyBorder="1" applyAlignment="1">
      <alignment horizontal="left" vertical="center"/>
      <protection/>
    </xf>
    <xf numFmtId="0" fontId="13" fillId="9" borderId="19" xfId="34" applyFont="1" applyBorder="1" applyAlignment="1">
      <alignment horizontal="left" vertical="center"/>
      <protection/>
    </xf>
    <xf numFmtId="0" fontId="13" fillId="9" borderId="13" xfId="34" applyFont="1" applyBorder="1" applyAlignment="1">
      <alignment horizontal="left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G PAS per tipus 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del PAS</a:t>
            </a:r>
          </a:p>
        </c:rich>
      </c:tx>
      <c:layout>
        <c:manualLayout>
          <c:xMode val="factor"/>
          <c:yMode val="factor"/>
          <c:x val="-0.38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844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'3.3.3'!$C$4</c:f>
              <c:strCache>
                <c:ptCount val="1"/>
                <c:pt idx="0">
                  <c:v>PAS funcionari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'3.3.3'!$D$36:$H$36</c:f>
              <c:numCache/>
            </c:numRef>
          </c:cat>
          <c:val>
            <c:numRef>
              <c:f>('3.3.3'!$D$16,'3.3.3'!$E$16,'3.3.3'!$H$16,'3.3.3'!$K$16,'3.3.3'!$N$16)</c:f>
              <c:numCache/>
            </c:numRef>
          </c:val>
          <c:smooth val="0"/>
        </c:ser>
        <c:ser>
          <c:idx val="1"/>
          <c:order val="1"/>
          <c:tx>
            <c:strRef>
              <c:f>'3.3.3'!$C$19</c:f>
              <c:strCache>
                <c:ptCount val="1"/>
                <c:pt idx="0">
                  <c:v>PAS laboral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'3.3.3'!$D$36:$H$36</c:f>
              <c:numCache/>
            </c:numRef>
          </c:cat>
          <c:val>
            <c:numRef>
              <c:f>('3.3.3'!$D$29,'3.3.3'!$E$29,'3.3.3'!$H$29,'3.3.3'!$K$29,'3.3.3'!$N$29)</c:f>
              <c:numCache/>
            </c:numRef>
          </c:val>
          <c:smooth val="0"/>
        </c:ser>
        <c:ser>
          <c:idx val="2"/>
          <c:order val="2"/>
          <c:tx>
            <c:strRef>
              <c:f>'3.3.3'!$D$37</c:f>
              <c:strCache>
                <c:ptCount val="1"/>
                <c:pt idx="0">
                  <c:v>Total PAS UPC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'3.3.3'!$D$36:$H$36</c:f>
              <c:numCache/>
            </c:numRef>
          </c:cat>
          <c:val>
            <c:numRef>
              <c:f>('3.3.3'!$D$30,'3.3.3'!$E$30,'3.3.3'!$H$30,'3.3.3'!$K$30,'3.3.3'!$N$30)</c:f>
              <c:numCache/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847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66675</xdr:rowOff>
    </xdr:from>
    <xdr:to>
      <xdr:col>13</xdr:col>
      <xdr:colOff>619125</xdr:colOff>
      <xdr:row>57</xdr:row>
      <xdr:rowOff>47625</xdr:rowOff>
    </xdr:to>
    <xdr:graphicFrame>
      <xdr:nvGraphicFramePr>
        <xdr:cNvPr id="1" name="Chart 6"/>
        <xdr:cNvGraphicFramePr/>
      </xdr:nvGraphicFramePr>
      <xdr:xfrm>
        <a:off x="180975" y="6819900"/>
        <a:ext cx="8848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7.140625" style="47" customWidth="1"/>
    <col min="4" max="5" width="9.57421875" style="1" bestFit="1" customWidth="1"/>
    <col min="6" max="7" width="9.57421875" style="1" customWidth="1"/>
    <col min="8" max="8" width="9.57421875" style="1" bestFit="1" customWidth="1"/>
    <col min="9" max="10" width="9.57421875" style="1" customWidth="1"/>
    <col min="11" max="11" width="9.57421875" style="1" bestFit="1" customWidth="1"/>
    <col min="12" max="14" width="9.57421875" style="1" customWidth="1"/>
    <col min="15" max="15" width="0.5625" style="1" customWidth="1"/>
    <col min="16" max="16" width="2.7109375" style="1" customWidth="1"/>
    <col min="17" max="17" width="0.5625" style="1" customWidth="1"/>
    <col min="18" max="18" width="26.7109375" style="47" customWidth="1"/>
    <col min="19" max="22" width="9.57421875" style="1" bestFit="1" customWidth="1"/>
    <col min="23" max="23" width="9.57421875" style="1" customWidth="1"/>
    <col min="24" max="24" width="0.5625" style="1" customWidth="1"/>
    <col min="25" max="16384" width="11.421875" style="1" customWidth="1"/>
  </cols>
  <sheetData>
    <row r="1" spans="3:18" s="30" customFormat="1" ht="14.25" thickBot="1" thickTop="1">
      <c r="C1" s="98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3:18" s="30" customFormat="1" ht="14.25" thickBot="1" thickTop="1">
      <c r="C2" s="98" t="s">
        <v>25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3:23" ht="14.25" thickBot="1" thickTop="1"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1"/>
      <c r="S3" s="2"/>
      <c r="T3" s="2"/>
      <c r="U3" s="2"/>
      <c r="V3" s="2"/>
      <c r="W3" s="2"/>
    </row>
    <row r="4" spans="3:18" s="30" customFormat="1" ht="14.25" thickBot="1" thickTop="1">
      <c r="C4" s="98" t="s">
        <v>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3:23" ht="13.5" thickTop="1"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1"/>
      <c r="S5" s="2"/>
      <c r="T5" s="2"/>
      <c r="U5" s="2"/>
      <c r="V5" s="2"/>
      <c r="W5" s="2"/>
    </row>
    <row r="6" spans="2:24" ht="3" customHeight="1" thickBot="1">
      <c r="B6" s="20"/>
      <c r="C6" s="43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7"/>
      <c r="P6" s="3"/>
      <c r="Q6" s="28"/>
      <c r="R6" s="43"/>
      <c r="S6" s="10"/>
      <c r="T6" s="10"/>
      <c r="U6" s="10"/>
      <c r="V6" s="10"/>
      <c r="W6" s="10"/>
      <c r="X6" s="25"/>
    </row>
    <row r="7" spans="2:24" ht="14.25" thickBot="1" thickTop="1">
      <c r="B7" s="16"/>
      <c r="C7" s="44" t="s">
        <v>1</v>
      </c>
      <c r="D7" s="96" t="s">
        <v>12</v>
      </c>
      <c r="E7" s="90" t="s">
        <v>19</v>
      </c>
      <c r="F7" s="93" t="s">
        <v>21</v>
      </c>
      <c r="G7" s="94"/>
      <c r="H7" s="95"/>
      <c r="I7" s="93" t="s">
        <v>22</v>
      </c>
      <c r="J7" s="94"/>
      <c r="K7" s="95"/>
      <c r="L7" s="93" t="s">
        <v>29</v>
      </c>
      <c r="M7" s="94"/>
      <c r="N7" s="95"/>
      <c r="O7" s="12"/>
      <c r="P7" s="4"/>
      <c r="Q7" s="24"/>
      <c r="R7" s="44" t="s">
        <v>2</v>
      </c>
      <c r="S7" s="96" t="s">
        <v>12</v>
      </c>
      <c r="T7" s="90" t="s">
        <v>19</v>
      </c>
      <c r="U7" s="90" t="s">
        <v>21</v>
      </c>
      <c r="V7" s="88" t="s">
        <v>22</v>
      </c>
      <c r="W7" s="88" t="s">
        <v>29</v>
      </c>
      <c r="X7" s="23"/>
    </row>
    <row r="8" spans="2:24" ht="14.25" thickBot="1" thickTop="1">
      <c r="B8" s="16"/>
      <c r="C8" s="44"/>
      <c r="D8" s="97"/>
      <c r="E8" s="91"/>
      <c r="F8" s="40" t="s">
        <v>23</v>
      </c>
      <c r="G8" s="40" t="s">
        <v>24</v>
      </c>
      <c r="H8" s="40" t="s">
        <v>5</v>
      </c>
      <c r="I8" s="40" t="s">
        <v>23</v>
      </c>
      <c r="J8" s="40" t="s">
        <v>24</v>
      </c>
      <c r="K8" s="40" t="s">
        <v>5</v>
      </c>
      <c r="L8" s="40" t="s">
        <v>23</v>
      </c>
      <c r="M8" s="40" t="s">
        <v>24</v>
      </c>
      <c r="N8" s="40" t="s">
        <v>5</v>
      </c>
      <c r="O8" s="12"/>
      <c r="P8" s="4"/>
      <c r="Q8" s="24"/>
      <c r="R8" s="44"/>
      <c r="S8" s="97"/>
      <c r="T8" s="91"/>
      <c r="U8" s="91"/>
      <c r="V8" s="89"/>
      <c r="W8" s="89"/>
      <c r="X8" s="23"/>
    </row>
    <row r="9" spans="2:24" ht="22.5" customHeight="1" thickBot="1" thickTop="1">
      <c r="B9" s="16"/>
      <c r="C9" s="39" t="s">
        <v>14</v>
      </c>
      <c r="D9" s="21">
        <v>36</v>
      </c>
      <c r="E9" s="21">
        <v>39</v>
      </c>
      <c r="F9" s="21">
        <v>29</v>
      </c>
      <c r="G9" s="21">
        <f>H9-F9</f>
        <v>10</v>
      </c>
      <c r="H9" s="21">
        <v>39</v>
      </c>
      <c r="I9" s="21">
        <v>28</v>
      </c>
      <c r="J9" s="21">
        <f aca="true" t="shared" si="0" ref="J9:J16">K9-I9</f>
        <v>10</v>
      </c>
      <c r="K9" s="21">
        <v>38</v>
      </c>
      <c r="L9" s="21">
        <v>38</v>
      </c>
      <c r="M9" s="21">
        <v>15</v>
      </c>
      <c r="N9" s="21">
        <f>SUM(L9:M9)</f>
        <v>53</v>
      </c>
      <c r="O9" s="13"/>
      <c r="P9" s="5"/>
      <c r="Q9" s="24"/>
      <c r="R9" s="39" t="s">
        <v>14</v>
      </c>
      <c r="S9" s="33">
        <f>D9/$D$9*100</f>
        <v>100</v>
      </c>
      <c r="T9" s="33">
        <f>E9/$D$9*100</f>
        <v>108.33333333333333</v>
      </c>
      <c r="U9" s="33">
        <f>H9/$D$9*100</f>
        <v>108.33333333333333</v>
      </c>
      <c r="V9" s="33">
        <f>K9/$D$9*100</f>
        <v>105.55555555555556</v>
      </c>
      <c r="W9" s="33">
        <f>N9/$D$9*100</f>
        <v>147.22222222222223</v>
      </c>
      <c r="X9" s="23"/>
    </row>
    <row r="10" spans="2:24" ht="22.5" customHeight="1" thickBot="1" thickTop="1">
      <c r="B10" s="16"/>
      <c r="C10" s="39" t="s">
        <v>15</v>
      </c>
      <c r="D10" s="22">
        <v>20</v>
      </c>
      <c r="E10" s="22">
        <v>21</v>
      </c>
      <c r="F10" s="22">
        <v>38</v>
      </c>
      <c r="G10" s="22">
        <f aca="true" t="shared" si="1" ref="G10:G16">H10-F10</f>
        <v>7</v>
      </c>
      <c r="H10" s="22">
        <v>45</v>
      </c>
      <c r="I10" s="22">
        <v>39</v>
      </c>
      <c r="J10" s="22">
        <f t="shared" si="0"/>
        <v>6</v>
      </c>
      <c r="K10" s="22">
        <v>45</v>
      </c>
      <c r="L10" s="22">
        <v>49</v>
      </c>
      <c r="M10" s="22">
        <v>4</v>
      </c>
      <c r="N10" s="22">
        <f aca="true" t="shared" si="2" ref="N10:N15">SUM(L10:M10)</f>
        <v>53</v>
      </c>
      <c r="O10" s="13"/>
      <c r="P10" s="5"/>
      <c r="Q10" s="24"/>
      <c r="R10" s="39" t="s">
        <v>15</v>
      </c>
      <c r="S10" s="34">
        <f>D10/$D$10*100</f>
        <v>100</v>
      </c>
      <c r="T10" s="34">
        <f>E10/$D$10*100</f>
        <v>105</v>
      </c>
      <c r="U10" s="34">
        <f>H10/$D$10*100</f>
        <v>225</v>
      </c>
      <c r="V10" s="34">
        <f>K10/$D$10*100</f>
        <v>225</v>
      </c>
      <c r="W10" s="34">
        <f>N10/$D$10*100</f>
        <v>265</v>
      </c>
      <c r="X10" s="23"/>
    </row>
    <row r="11" spans="2:24" ht="22.5" customHeight="1" thickBot="1" thickTop="1">
      <c r="B11" s="16"/>
      <c r="C11" s="39" t="s">
        <v>3</v>
      </c>
      <c r="D11" s="21">
        <v>211</v>
      </c>
      <c r="E11" s="21">
        <v>346</v>
      </c>
      <c r="F11" s="21">
        <v>294</v>
      </c>
      <c r="G11" s="21">
        <f t="shared" si="1"/>
        <v>31</v>
      </c>
      <c r="H11" s="21">
        <v>325</v>
      </c>
      <c r="I11" s="21">
        <v>287</v>
      </c>
      <c r="J11" s="21">
        <f t="shared" si="0"/>
        <v>31</v>
      </c>
      <c r="K11" s="21">
        <v>318</v>
      </c>
      <c r="L11" s="21">
        <v>270</v>
      </c>
      <c r="M11" s="21">
        <v>31</v>
      </c>
      <c r="N11" s="21">
        <f t="shared" si="2"/>
        <v>301</v>
      </c>
      <c r="O11" s="13"/>
      <c r="P11" s="5"/>
      <c r="Q11" s="24"/>
      <c r="R11" s="39" t="s">
        <v>3</v>
      </c>
      <c r="S11" s="33">
        <f>D11/$D$11*100</f>
        <v>100</v>
      </c>
      <c r="T11" s="33">
        <f>E11/$D$11*100</f>
        <v>163.98104265402844</v>
      </c>
      <c r="U11" s="33">
        <f>H11/$D$11*100</f>
        <v>154.02843601895734</v>
      </c>
      <c r="V11" s="33">
        <f>K11/$D$11*100</f>
        <v>150.71090047393366</v>
      </c>
      <c r="W11" s="33">
        <f>N11/$D$11*100</f>
        <v>142.65402843601896</v>
      </c>
      <c r="X11" s="23"/>
    </row>
    <row r="12" spans="2:24" ht="27" thickBot="1" thickTop="1">
      <c r="B12" s="16"/>
      <c r="C12" s="39" t="s">
        <v>16</v>
      </c>
      <c r="D12" s="22">
        <v>247</v>
      </c>
      <c r="E12" s="22">
        <v>138</v>
      </c>
      <c r="F12" s="22">
        <v>127</v>
      </c>
      <c r="G12" s="22">
        <f t="shared" si="1"/>
        <v>13</v>
      </c>
      <c r="H12" s="22">
        <v>140</v>
      </c>
      <c r="I12" s="22">
        <v>168</v>
      </c>
      <c r="J12" s="22">
        <f t="shared" si="0"/>
        <v>15</v>
      </c>
      <c r="K12" s="22">
        <v>183</v>
      </c>
      <c r="L12" s="22">
        <v>187</v>
      </c>
      <c r="M12" s="22">
        <v>15</v>
      </c>
      <c r="N12" s="22">
        <f t="shared" si="2"/>
        <v>202</v>
      </c>
      <c r="O12" s="13"/>
      <c r="P12" s="5"/>
      <c r="Q12" s="24"/>
      <c r="R12" s="39" t="s">
        <v>16</v>
      </c>
      <c r="S12" s="34">
        <f>D12/$D$12*100</f>
        <v>100</v>
      </c>
      <c r="T12" s="34">
        <f>E12/$D$12*100</f>
        <v>55.87044534412956</v>
      </c>
      <c r="U12" s="34">
        <f>H12/$D$12*100</f>
        <v>56.68016194331984</v>
      </c>
      <c r="V12" s="34">
        <f>K12/$D$12*100</f>
        <v>74.08906882591093</v>
      </c>
      <c r="W12" s="34">
        <f>N12/$D$12*100</f>
        <v>81.78137651821862</v>
      </c>
      <c r="X12" s="23"/>
    </row>
    <row r="13" spans="2:24" ht="27" thickBot="1" thickTop="1">
      <c r="B13" s="16"/>
      <c r="C13" s="39" t="s">
        <v>17</v>
      </c>
      <c r="D13" s="51">
        <v>5</v>
      </c>
      <c r="E13" s="51">
        <v>4</v>
      </c>
      <c r="F13" s="51">
        <v>2</v>
      </c>
      <c r="G13" s="51">
        <f t="shared" si="1"/>
        <v>2</v>
      </c>
      <c r="H13" s="51">
        <v>4</v>
      </c>
      <c r="I13" s="51">
        <v>15</v>
      </c>
      <c r="J13" s="51">
        <f t="shared" si="0"/>
        <v>3</v>
      </c>
      <c r="K13" s="51">
        <v>18</v>
      </c>
      <c r="L13" s="51">
        <v>13</v>
      </c>
      <c r="M13" s="51">
        <v>3</v>
      </c>
      <c r="N13" s="51">
        <f t="shared" si="2"/>
        <v>16</v>
      </c>
      <c r="O13" s="13"/>
      <c r="P13" s="5"/>
      <c r="Q13" s="24"/>
      <c r="R13" s="39" t="s">
        <v>17</v>
      </c>
      <c r="S13" s="53">
        <f>D13/$D$13*100</f>
        <v>100</v>
      </c>
      <c r="T13" s="53">
        <f>E13/$D$13*100</f>
        <v>80</v>
      </c>
      <c r="U13" s="53">
        <f>H13/$D$13*100</f>
        <v>80</v>
      </c>
      <c r="V13" s="53">
        <f>K13/$D$13*100</f>
        <v>360</v>
      </c>
      <c r="W13" s="53">
        <f>N13/$D$13*100</f>
        <v>320</v>
      </c>
      <c r="X13" s="23"/>
    </row>
    <row r="14" spans="2:24" ht="27" thickBot="1" thickTop="1">
      <c r="B14" s="16"/>
      <c r="C14" s="39" t="s">
        <v>18</v>
      </c>
      <c r="D14" s="52">
        <v>60</v>
      </c>
      <c r="E14" s="52">
        <v>67</v>
      </c>
      <c r="F14" s="52">
        <v>55</v>
      </c>
      <c r="G14" s="52">
        <f t="shared" si="1"/>
        <v>10</v>
      </c>
      <c r="H14" s="52">
        <v>65</v>
      </c>
      <c r="I14" s="52">
        <v>53</v>
      </c>
      <c r="J14" s="52">
        <f t="shared" si="0"/>
        <v>13</v>
      </c>
      <c r="K14" s="52">
        <v>66</v>
      </c>
      <c r="L14" s="52">
        <v>49</v>
      </c>
      <c r="M14" s="52">
        <v>12</v>
      </c>
      <c r="N14" s="52">
        <f t="shared" si="2"/>
        <v>61</v>
      </c>
      <c r="O14" s="13"/>
      <c r="P14" s="5"/>
      <c r="Q14" s="24"/>
      <c r="R14" s="39" t="s">
        <v>18</v>
      </c>
      <c r="S14" s="54">
        <f>D14/$D$14*100</f>
        <v>100</v>
      </c>
      <c r="T14" s="54">
        <f>E14/$D$14*100</f>
        <v>111.66666666666667</v>
      </c>
      <c r="U14" s="54">
        <f>H14/$D$14*100</f>
        <v>108.33333333333333</v>
      </c>
      <c r="V14" s="54">
        <f>K14/$D$14*100</f>
        <v>110.00000000000001</v>
      </c>
      <c r="W14" s="54">
        <f>N14/$D$14*100</f>
        <v>101.66666666666666</v>
      </c>
      <c r="X14" s="23"/>
    </row>
    <row r="15" spans="2:24" ht="20.25" customHeight="1" thickBot="1" thickTop="1">
      <c r="B15" s="16"/>
      <c r="C15" s="39" t="s">
        <v>4</v>
      </c>
      <c r="D15" s="51">
        <v>5</v>
      </c>
      <c r="E15" s="51">
        <v>4</v>
      </c>
      <c r="F15" s="51">
        <v>3</v>
      </c>
      <c r="G15" s="51">
        <f t="shared" si="1"/>
        <v>1</v>
      </c>
      <c r="H15" s="51">
        <v>4</v>
      </c>
      <c r="I15" s="51">
        <v>2</v>
      </c>
      <c r="J15" s="51">
        <f t="shared" si="0"/>
        <v>2</v>
      </c>
      <c r="K15" s="51">
        <v>4</v>
      </c>
      <c r="L15" s="51">
        <v>3</v>
      </c>
      <c r="M15" s="51">
        <v>2</v>
      </c>
      <c r="N15" s="51">
        <f t="shared" si="2"/>
        <v>5</v>
      </c>
      <c r="O15" s="13"/>
      <c r="P15" s="5"/>
      <c r="Q15" s="24"/>
      <c r="R15" s="39" t="s">
        <v>4</v>
      </c>
      <c r="S15" s="53">
        <f>D15/$D$15*100</f>
        <v>100</v>
      </c>
      <c r="T15" s="53">
        <f>E15/$D$15*100</f>
        <v>80</v>
      </c>
      <c r="U15" s="53">
        <f>H15/$D$15*100</f>
        <v>80</v>
      </c>
      <c r="V15" s="53">
        <f>K15/$D$15*100</f>
        <v>80</v>
      </c>
      <c r="W15" s="53">
        <f>N15/$D$15*100</f>
        <v>100</v>
      </c>
      <c r="X15" s="23"/>
    </row>
    <row r="16" spans="2:24" ht="22.5" customHeight="1" thickBot="1" thickTop="1">
      <c r="B16" s="16"/>
      <c r="C16" s="48" t="s">
        <v>10</v>
      </c>
      <c r="D16" s="31">
        <v>584</v>
      </c>
      <c r="E16" s="31">
        <v>619</v>
      </c>
      <c r="F16" s="31">
        <f>SUM(F9:F15)</f>
        <v>548</v>
      </c>
      <c r="G16" s="31">
        <f t="shared" si="1"/>
        <v>74</v>
      </c>
      <c r="H16" s="31">
        <f>SUM(H9:H15)</f>
        <v>622</v>
      </c>
      <c r="I16" s="31">
        <f>SUM(I9:I15)</f>
        <v>592</v>
      </c>
      <c r="J16" s="31">
        <f t="shared" si="0"/>
        <v>80</v>
      </c>
      <c r="K16" s="31">
        <f>SUM(K9:K15)</f>
        <v>672</v>
      </c>
      <c r="L16" s="31">
        <f>SUM(L9:L15)</f>
        <v>609</v>
      </c>
      <c r="M16" s="31">
        <f>SUM(M9:M15)</f>
        <v>82</v>
      </c>
      <c r="N16" s="31">
        <f>SUM(N9:N15)</f>
        <v>691</v>
      </c>
      <c r="O16" s="14"/>
      <c r="P16" s="6"/>
      <c r="Q16" s="24"/>
      <c r="R16" s="48" t="s">
        <v>10</v>
      </c>
      <c r="S16" s="85">
        <f>D16/$D$16*100</f>
        <v>100</v>
      </c>
      <c r="T16" s="35">
        <f>E16/$D$16*100</f>
        <v>105.99315068493152</v>
      </c>
      <c r="U16" s="35">
        <f>H16/$D$16*100</f>
        <v>106.50684931506848</v>
      </c>
      <c r="V16" s="35">
        <f>K16/$D$16*100</f>
        <v>115.06849315068493</v>
      </c>
      <c r="W16" s="35">
        <f>N16/$D$16*100</f>
        <v>118.32191780821917</v>
      </c>
      <c r="X16" s="23"/>
    </row>
    <row r="17" spans="2:24" ht="3" customHeight="1" thickTop="1">
      <c r="B17" s="19"/>
      <c r="C17" s="4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2"/>
      <c r="Q17" s="27"/>
      <c r="R17" s="45"/>
      <c r="S17" s="15"/>
      <c r="T17" s="15"/>
      <c r="U17" s="15"/>
      <c r="V17" s="15"/>
      <c r="W17" s="15"/>
      <c r="X17" s="26"/>
    </row>
    <row r="18" spans="3:23" ht="13.5" thickBot="1">
      <c r="C18" s="4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1"/>
      <c r="S18" s="2"/>
      <c r="T18" s="2"/>
      <c r="U18" s="2"/>
      <c r="V18" s="2"/>
      <c r="W18" s="2"/>
    </row>
    <row r="19" spans="3:18" s="30" customFormat="1" ht="14.25" thickBot="1" thickTop="1">
      <c r="C19" s="98" t="s">
        <v>6</v>
      </c>
      <c r="D19" s="99"/>
      <c r="E19" s="99"/>
      <c r="F19" s="99"/>
      <c r="G19" s="99"/>
      <c r="H19" s="99"/>
      <c r="I19" s="99"/>
      <c r="J19" s="99"/>
      <c r="K19" s="100"/>
      <c r="L19" s="56"/>
      <c r="M19" s="56"/>
      <c r="N19" s="56"/>
      <c r="R19" s="44"/>
    </row>
    <row r="20" spans="3:23" ht="13.5" thickTop="1">
      <c r="C20" s="46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2"/>
      <c r="R20" s="41"/>
      <c r="S20" s="2"/>
      <c r="T20" s="2"/>
      <c r="U20" s="2"/>
      <c r="V20" s="2"/>
      <c r="W20" s="2"/>
    </row>
    <row r="21" spans="2:24" ht="3" customHeight="1" thickBot="1">
      <c r="B21" s="57"/>
      <c r="C21" s="58"/>
      <c r="D21" s="59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1"/>
      <c r="P21" s="3"/>
      <c r="Q21" s="28"/>
      <c r="R21" s="43"/>
      <c r="S21" s="10"/>
      <c r="T21" s="10"/>
      <c r="U21" s="10"/>
      <c r="V21" s="10"/>
      <c r="W21" s="10"/>
      <c r="X21" s="25"/>
    </row>
    <row r="22" spans="2:24" ht="14.25" thickBot="1" thickTop="1">
      <c r="B22" s="62"/>
      <c r="C22" s="63" t="s">
        <v>1</v>
      </c>
      <c r="D22" s="96" t="s">
        <v>12</v>
      </c>
      <c r="E22" s="90" t="s">
        <v>19</v>
      </c>
      <c r="F22" s="93" t="s">
        <v>21</v>
      </c>
      <c r="G22" s="94"/>
      <c r="H22" s="95"/>
      <c r="I22" s="93" t="s">
        <v>22</v>
      </c>
      <c r="J22" s="94"/>
      <c r="K22" s="95"/>
      <c r="L22" s="93" t="s">
        <v>29</v>
      </c>
      <c r="M22" s="94"/>
      <c r="N22" s="95"/>
      <c r="O22" s="65"/>
      <c r="P22" s="4"/>
      <c r="Q22" s="24"/>
      <c r="R22" s="44" t="s">
        <v>2</v>
      </c>
      <c r="S22" s="96" t="s">
        <v>12</v>
      </c>
      <c r="T22" s="90" t="s">
        <v>19</v>
      </c>
      <c r="U22" s="90" t="s">
        <v>21</v>
      </c>
      <c r="V22" s="90" t="s">
        <v>22</v>
      </c>
      <c r="W22" s="90" t="s">
        <v>29</v>
      </c>
      <c r="X22" s="23"/>
    </row>
    <row r="23" spans="2:24" ht="14.25" thickBot="1" thickTop="1">
      <c r="B23" s="62"/>
      <c r="C23" s="63"/>
      <c r="D23" s="97"/>
      <c r="E23" s="91"/>
      <c r="F23" s="64" t="s">
        <v>23</v>
      </c>
      <c r="G23" s="64" t="s">
        <v>24</v>
      </c>
      <c r="H23" s="64" t="s">
        <v>5</v>
      </c>
      <c r="I23" s="64" t="s">
        <v>23</v>
      </c>
      <c r="J23" s="64" t="s">
        <v>24</v>
      </c>
      <c r="K23" s="64" t="s">
        <v>5</v>
      </c>
      <c r="L23" s="64" t="s">
        <v>23</v>
      </c>
      <c r="M23" s="64" t="s">
        <v>24</v>
      </c>
      <c r="N23" s="64" t="s">
        <v>5</v>
      </c>
      <c r="O23" s="65"/>
      <c r="P23" s="4"/>
      <c r="Q23" s="24"/>
      <c r="R23" s="44"/>
      <c r="S23" s="97"/>
      <c r="T23" s="91"/>
      <c r="U23" s="91"/>
      <c r="V23" s="91"/>
      <c r="W23" s="91"/>
      <c r="X23" s="23"/>
    </row>
    <row r="24" spans="2:24" ht="20.25" customHeight="1" thickBot="1" thickTop="1">
      <c r="B24" s="62"/>
      <c r="C24" s="66" t="s">
        <v>11</v>
      </c>
      <c r="D24" s="67">
        <v>10</v>
      </c>
      <c r="E24" s="67">
        <v>9</v>
      </c>
      <c r="F24" s="67">
        <v>4</v>
      </c>
      <c r="G24" s="67">
        <f aca="true" t="shared" si="3" ref="G24:G29">H24-F24</f>
        <v>7</v>
      </c>
      <c r="H24" s="67">
        <v>11</v>
      </c>
      <c r="I24" s="67">
        <v>3</v>
      </c>
      <c r="J24" s="67">
        <f aca="true" t="shared" si="4" ref="J24:J29">K24-I24</f>
        <v>4</v>
      </c>
      <c r="K24" s="67">
        <v>7</v>
      </c>
      <c r="L24" s="67">
        <v>2</v>
      </c>
      <c r="M24" s="67">
        <v>4</v>
      </c>
      <c r="N24" s="67">
        <f>SUM(L24:M24)</f>
        <v>6</v>
      </c>
      <c r="O24" s="68"/>
      <c r="P24" s="7"/>
      <c r="Q24" s="24"/>
      <c r="R24" s="39" t="s">
        <v>11</v>
      </c>
      <c r="S24" s="36">
        <f>D24/$D$24*100</f>
        <v>100</v>
      </c>
      <c r="T24" s="36">
        <f>E24/$D$24*100</f>
        <v>90</v>
      </c>
      <c r="U24" s="36">
        <f>H24/$D$24*100</f>
        <v>110.00000000000001</v>
      </c>
      <c r="V24" s="36">
        <f>K24/$D$24*100</f>
        <v>70</v>
      </c>
      <c r="W24" s="36">
        <f>N24/$D$24*100</f>
        <v>60</v>
      </c>
      <c r="X24" s="23"/>
    </row>
    <row r="25" spans="2:24" ht="20.25" customHeight="1" thickBot="1" thickTop="1">
      <c r="B25" s="62"/>
      <c r="C25" s="66" t="s">
        <v>7</v>
      </c>
      <c r="D25" s="69">
        <v>122</v>
      </c>
      <c r="E25" s="69">
        <v>125</v>
      </c>
      <c r="F25" s="69">
        <v>59</v>
      </c>
      <c r="G25" s="69">
        <f t="shared" si="3"/>
        <v>73</v>
      </c>
      <c r="H25" s="69">
        <v>132</v>
      </c>
      <c r="I25" s="69">
        <v>69</v>
      </c>
      <c r="J25" s="69">
        <f t="shared" si="4"/>
        <v>68</v>
      </c>
      <c r="K25" s="69">
        <v>137</v>
      </c>
      <c r="L25" s="69">
        <v>88</v>
      </c>
      <c r="M25" s="69">
        <v>109</v>
      </c>
      <c r="N25" s="69">
        <f>SUM(L25:M25)</f>
        <v>197</v>
      </c>
      <c r="O25" s="68"/>
      <c r="P25" s="7"/>
      <c r="Q25" s="24"/>
      <c r="R25" s="39" t="s">
        <v>7</v>
      </c>
      <c r="S25" s="29">
        <f>D25/$D$25*100</f>
        <v>100</v>
      </c>
      <c r="T25" s="29">
        <f>E25/$D$25*100</f>
        <v>102.45901639344261</v>
      </c>
      <c r="U25" s="29">
        <f>H25/$D$25*100</f>
        <v>108.19672131147541</v>
      </c>
      <c r="V25" s="29">
        <f>K25/$D$25*100</f>
        <v>112.29508196721312</v>
      </c>
      <c r="W25" s="29">
        <f>N25/$D$25*100</f>
        <v>161.47540983606555</v>
      </c>
      <c r="X25" s="23"/>
    </row>
    <row r="26" spans="2:24" ht="20.25" customHeight="1" thickBot="1" thickTop="1">
      <c r="B26" s="62"/>
      <c r="C26" s="66" t="s">
        <v>8</v>
      </c>
      <c r="D26" s="67">
        <v>142</v>
      </c>
      <c r="E26" s="67">
        <v>147</v>
      </c>
      <c r="F26" s="67">
        <v>40</v>
      </c>
      <c r="G26" s="67">
        <f t="shared" si="3"/>
        <v>110</v>
      </c>
      <c r="H26" s="67">
        <v>150</v>
      </c>
      <c r="I26" s="67">
        <v>47</v>
      </c>
      <c r="J26" s="67">
        <f t="shared" si="4"/>
        <v>116</v>
      </c>
      <c r="K26" s="67">
        <v>163</v>
      </c>
      <c r="L26" s="67">
        <v>48</v>
      </c>
      <c r="M26" s="67">
        <v>136</v>
      </c>
      <c r="N26" s="67">
        <f>SUM(L26:M26)</f>
        <v>184</v>
      </c>
      <c r="O26" s="68"/>
      <c r="P26" s="7"/>
      <c r="Q26" s="24"/>
      <c r="R26" s="39" t="s">
        <v>8</v>
      </c>
      <c r="S26" s="36">
        <f>D26/$D$26*100</f>
        <v>100</v>
      </c>
      <c r="T26" s="36">
        <f>E26/$D$26*100</f>
        <v>103.52112676056338</v>
      </c>
      <c r="U26" s="36">
        <f>H26/$D$26*100</f>
        <v>105.63380281690141</v>
      </c>
      <c r="V26" s="36">
        <f>K26/$D$26*100</f>
        <v>114.7887323943662</v>
      </c>
      <c r="W26" s="36">
        <f>N26/$D$26*100</f>
        <v>129.5774647887324</v>
      </c>
      <c r="X26" s="23"/>
    </row>
    <row r="27" spans="2:24" ht="20.25" customHeight="1" thickBot="1" thickTop="1">
      <c r="B27" s="62"/>
      <c r="C27" s="66" t="s">
        <v>9</v>
      </c>
      <c r="D27" s="69">
        <v>235</v>
      </c>
      <c r="E27" s="69">
        <v>248</v>
      </c>
      <c r="F27" s="69">
        <v>65</v>
      </c>
      <c r="G27" s="69">
        <f t="shared" si="3"/>
        <v>182</v>
      </c>
      <c r="H27" s="69">
        <v>247</v>
      </c>
      <c r="I27" s="69">
        <v>71</v>
      </c>
      <c r="J27" s="69">
        <f t="shared" si="4"/>
        <v>184</v>
      </c>
      <c r="K27" s="69">
        <v>255</v>
      </c>
      <c r="L27" s="69">
        <v>53</v>
      </c>
      <c r="M27" s="69">
        <v>152</v>
      </c>
      <c r="N27" s="69">
        <f>SUM(L27:M27)</f>
        <v>205</v>
      </c>
      <c r="O27" s="68"/>
      <c r="P27" s="7"/>
      <c r="Q27" s="24"/>
      <c r="R27" s="39" t="s">
        <v>9</v>
      </c>
      <c r="S27" s="29">
        <f>D27/$D$27*100</f>
        <v>100</v>
      </c>
      <c r="T27" s="29">
        <f>E27/$D$27*100</f>
        <v>105.53191489361701</v>
      </c>
      <c r="U27" s="29">
        <f>H27/$D$27*100</f>
        <v>105.10638297872342</v>
      </c>
      <c r="V27" s="29">
        <f>K27/$D$27*100</f>
        <v>108.51063829787233</v>
      </c>
      <c r="W27" s="29">
        <f>N27/$D$27*100</f>
        <v>87.2340425531915</v>
      </c>
      <c r="X27" s="23"/>
    </row>
    <row r="28" spans="2:24" ht="20.25" customHeight="1" thickBot="1" thickTop="1">
      <c r="B28" s="62"/>
      <c r="C28" s="70" t="s">
        <v>20</v>
      </c>
      <c r="D28" s="67">
        <v>136</v>
      </c>
      <c r="E28" s="67">
        <v>132</v>
      </c>
      <c r="F28" s="67">
        <v>41</v>
      </c>
      <c r="G28" s="67">
        <f t="shared" si="3"/>
        <v>91</v>
      </c>
      <c r="H28" s="67">
        <v>132</v>
      </c>
      <c r="I28" s="67">
        <v>40</v>
      </c>
      <c r="J28" s="67">
        <f t="shared" si="4"/>
        <v>89</v>
      </c>
      <c r="K28" s="67">
        <v>129</v>
      </c>
      <c r="L28" s="67">
        <v>37</v>
      </c>
      <c r="M28" s="67">
        <v>68</v>
      </c>
      <c r="N28" s="67">
        <f>SUM(L28:M28)</f>
        <v>105</v>
      </c>
      <c r="O28" s="68"/>
      <c r="P28" s="7"/>
      <c r="Q28" s="24"/>
      <c r="R28" s="38" t="s">
        <v>20</v>
      </c>
      <c r="S28" s="36">
        <f>D28/$D$28*100</f>
        <v>100</v>
      </c>
      <c r="T28" s="36">
        <f>E28/$D$28*100</f>
        <v>97.05882352941177</v>
      </c>
      <c r="U28" s="36">
        <f>H28/$D$28*100</f>
        <v>97.05882352941177</v>
      </c>
      <c r="V28" s="36">
        <f>K28/$D$28*100</f>
        <v>94.85294117647058</v>
      </c>
      <c r="W28" s="36">
        <f>N28/$D$28*100</f>
        <v>77.20588235294117</v>
      </c>
      <c r="X28" s="23"/>
    </row>
    <row r="29" spans="2:24" ht="20.25" customHeight="1" thickBot="1" thickTop="1">
      <c r="B29" s="62"/>
      <c r="C29" s="71" t="s">
        <v>10</v>
      </c>
      <c r="D29" s="72">
        <v>645</v>
      </c>
      <c r="E29" s="72">
        <v>661</v>
      </c>
      <c r="F29" s="72">
        <f>SUM(F24:F28)</f>
        <v>209</v>
      </c>
      <c r="G29" s="72">
        <f t="shared" si="3"/>
        <v>463</v>
      </c>
      <c r="H29" s="72">
        <f>SUM(H24:H28)</f>
        <v>672</v>
      </c>
      <c r="I29" s="72">
        <f>SUM(I24:I28)</f>
        <v>230</v>
      </c>
      <c r="J29" s="72">
        <f t="shared" si="4"/>
        <v>461</v>
      </c>
      <c r="K29" s="72">
        <f>SUM(K24:K28)</f>
        <v>691</v>
      </c>
      <c r="L29" s="72">
        <f>SUM(L24:L28)</f>
        <v>228</v>
      </c>
      <c r="M29" s="72">
        <f>SUM(M24:M28)</f>
        <v>469</v>
      </c>
      <c r="N29" s="72">
        <f>SUM(N24:N28)</f>
        <v>697</v>
      </c>
      <c r="O29" s="73"/>
      <c r="P29" s="8"/>
      <c r="Q29" s="24"/>
      <c r="R29" s="49" t="s">
        <v>10</v>
      </c>
      <c r="S29" s="37">
        <f>D29/$D$29*100</f>
        <v>100</v>
      </c>
      <c r="T29" s="37">
        <f>E29/$D$29*100</f>
        <v>102.48062015503876</v>
      </c>
      <c r="U29" s="37">
        <f>H29/$D$29*100</f>
        <v>104.18604651162791</v>
      </c>
      <c r="V29" s="37">
        <f>K29/$D$29*100</f>
        <v>107.13178294573645</v>
      </c>
      <c r="W29" s="37">
        <f>N29/$D$29*100</f>
        <v>108.06201550387597</v>
      </c>
      <c r="X29" s="23"/>
    </row>
    <row r="30" spans="2:24" ht="22.5" customHeight="1" thickBot="1" thickTop="1">
      <c r="B30" s="62"/>
      <c r="C30" s="74" t="s">
        <v>27</v>
      </c>
      <c r="D30" s="75">
        <f aca="true" t="shared" si="5" ref="D30:K30">SUM(D16,D29)</f>
        <v>1229</v>
      </c>
      <c r="E30" s="75">
        <f t="shared" si="5"/>
        <v>1280</v>
      </c>
      <c r="F30" s="75">
        <f t="shared" si="5"/>
        <v>757</v>
      </c>
      <c r="G30" s="75">
        <f t="shared" si="5"/>
        <v>537</v>
      </c>
      <c r="H30" s="75">
        <f t="shared" si="5"/>
        <v>1294</v>
      </c>
      <c r="I30" s="75">
        <f t="shared" si="5"/>
        <v>822</v>
      </c>
      <c r="J30" s="75">
        <f t="shared" si="5"/>
        <v>541</v>
      </c>
      <c r="K30" s="75">
        <f t="shared" si="5"/>
        <v>1363</v>
      </c>
      <c r="L30" s="75">
        <f>L29+L16</f>
        <v>837</v>
      </c>
      <c r="M30" s="75">
        <f>M29+M16</f>
        <v>551</v>
      </c>
      <c r="N30" s="75">
        <f>N29+N16</f>
        <v>1388</v>
      </c>
      <c r="O30" s="76"/>
      <c r="P30" s="9"/>
      <c r="Q30" s="24"/>
      <c r="R30" s="48" t="s">
        <v>27</v>
      </c>
      <c r="S30" s="32">
        <f>D30/$D$30*100</f>
        <v>100</v>
      </c>
      <c r="T30" s="32">
        <f>E30/$D$30*100</f>
        <v>104.14971521562246</v>
      </c>
      <c r="U30" s="32">
        <f>H30/$D$30*100</f>
        <v>105.28885272579333</v>
      </c>
      <c r="V30" s="32">
        <f>K30/$D$30*100</f>
        <v>110.90317331163548</v>
      </c>
      <c r="W30" s="32">
        <f>N30/$D$30*100</f>
        <v>112.9373474369406</v>
      </c>
      <c r="X30" s="23"/>
    </row>
    <row r="31" spans="2:24" ht="3" customHeight="1" thickTop="1">
      <c r="B31" s="77"/>
      <c r="C31" s="78"/>
      <c r="D31" s="50"/>
      <c r="E31" s="50"/>
      <c r="F31" s="50"/>
      <c r="G31" s="50"/>
      <c r="H31" s="50"/>
      <c r="I31" s="50"/>
      <c r="J31" s="50"/>
      <c r="K31" s="79"/>
      <c r="L31" s="79"/>
      <c r="M31" s="79"/>
      <c r="N31" s="79"/>
      <c r="O31" s="80"/>
      <c r="P31" s="2"/>
      <c r="Q31" s="77"/>
      <c r="R31" s="78"/>
      <c r="S31" s="79"/>
      <c r="T31" s="79"/>
      <c r="U31" s="79"/>
      <c r="V31" s="79"/>
      <c r="W31" s="79"/>
      <c r="X31" s="80"/>
    </row>
    <row r="32" spans="2:26" ht="15.75" customHeight="1">
      <c r="B32" s="81"/>
      <c r="C32" s="92" t="s">
        <v>26</v>
      </c>
      <c r="D32" s="92"/>
      <c r="E32" s="92"/>
      <c r="F32" s="92"/>
      <c r="G32" s="92"/>
      <c r="H32" s="92"/>
      <c r="I32" s="92"/>
      <c r="J32" s="92"/>
      <c r="K32" s="92"/>
      <c r="L32" s="82"/>
      <c r="M32" s="82"/>
      <c r="N32" s="82"/>
      <c r="O32" s="83"/>
      <c r="P32" s="83"/>
      <c r="Q32" s="83"/>
      <c r="R32" s="84"/>
      <c r="S32" s="81"/>
      <c r="T32" s="83"/>
      <c r="U32" s="83"/>
      <c r="V32" s="83"/>
      <c r="W32" s="83"/>
      <c r="X32" s="81"/>
      <c r="Y32" s="81"/>
      <c r="Z32" s="81"/>
    </row>
    <row r="36" spans="4:9" ht="12.75">
      <c r="D36" s="86"/>
      <c r="E36" s="86"/>
      <c r="F36" s="86"/>
      <c r="G36" s="86"/>
      <c r="H36" s="86"/>
      <c r="I36" s="86"/>
    </row>
    <row r="37" spans="3:18" ht="12.75">
      <c r="C37" s="87"/>
      <c r="D37" s="55" t="s">
        <v>28</v>
      </c>
      <c r="E37" s="55" t="s">
        <v>12</v>
      </c>
      <c r="F37" s="55" t="s">
        <v>19</v>
      </c>
      <c r="G37" s="55" t="s">
        <v>21</v>
      </c>
      <c r="H37" s="55" t="s">
        <v>22</v>
      </c>
      <c r="I37" s="55" t="s">
        <v>29</v>
      </c>
      <c r="J37" s="55"/>
      <c r="P37" s="47"/>
      <c r="R37" s="1"/>
    </row>
  </sheetData>
  <mergeCells count="25">
    <mergeCell ref="E22:E23"/>
    <mergeCell ref="D22:D23"/>
    <mergeCell ref="T7:T8"/>
    <mergeCell ref="S22:S23"/>
    <mergeCell ref="T22:T23"/>
    <mergeCell ref="L22:N22"/>
    <mergeCell ref="C1:R1"/>
    <mergeCell ref="C2:R2"/>
    <mergeCell ref="C4:R4"/>
    <mergeCell ref="C19:K19"/>
    <mergeCell ref="F7:H7"/>
    <mergeCell ref="I7:K7"/>
    <mergeCell ref="L7:N7"/>
    <mergeCell ref="E7:E8"/>
    <mergeCell ref="D7:D8"/>
    <mergeCell ref="W7:W8"/>
    <mergeCell ref="W22:W23"/>
    <mergeCell ref="C32:K32"/>
    <mergeCell ref="F22:H22"/>
    <mergeCell ref="I22:K22"/>
    <mergeCell ref="S7:S8"/>
    <mergeCell ref="V22:V23"/>
    <mergeCell ref="V7:V8"/>
    <mergeCell ref="U7:U8"/>
    <mergeCell ref="U22:U23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landscape" paperSize="9" scale="55" r:id="rId2"/>
  <headerFooter alignWithMargins="0">
    <oddFooter>&amp;C&amp;8&amp;P</oddFooter>
  </headerFooter>
  <ignoredErrors>
    <ignoredError sqref="G16 J16 G29 J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2007-08-01T11:32:02Z</cp:lastPrinted>
  <dcterms:created xsi:type="dcterms:W3CDTF">2003-07-22T12:39:27Z</dcterms:created>
  <dcterms:modified xsi:type="dcterms:W3CDTF">2007-08-03T11:31:16Z</dcterms:modified>
  <cp:category/>
  <cp:version/>
  <cp:contentType/>
  <cp:contentStatus/>
</cp:coreProperties>
</file>