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5300" windowHeight="4335" tabRatio="331" activeTab="0"/>
  </bookViews>
  <sheets>
    <sheet name="1.3.4.2" sheetId="1" r:id="rId1"/>
  </sheets>
  <externalReferences>
    <externalReference r:id="rId4"/>
  </externalReferences>
  <definedNames>
    <definedName name="_xlnm.Print_Area" localSheetId="0">'1.3.4.2'!$B$1:$T$100</definedName>
    <definedName name="Per_intervals_edats_i_sexe">'[1]Per_intervals_edats_i_sexe'!$D$5:$E$12</definedName>
    <definedName name="Taula_Informe_Resum_Doctorat_2">#REF!</definedName>
    <definedName name="_xlnm.Print_Titles" localSheetId="0">'1.3.4.2'!$7:$8</definedName>
  </definedNames>
  <calcPr fullCalcOnLoad="1"/>
</workbook>
</file>

<file path=xl/sharedStrings.xml><?xml version="1.0" encoding="utf-8"?>
<sst xmlns="http://schemas.openxmlformats.org/spreadsheetml/2006/main" count="217" uniqueCount="127">
  <si>
    <t>TOTAL</t>
  </si>
  <si>
    <t>Dones</t>
  </si>
  <si>
    <t>Nom programa</t>
  </si>
  <si>
    <t>Total</t>
  </si>
  <si>
    <t>TOTAL UPC</t>
  </si>
  <si>
    <t>Homes</t>
  </si>
  <si>
    <t>&lt;=25</t>
  </si>
  <si>
    <t>26-30</t>
  </si>
  <si>
    <t>31-35</t>
  </si>
  <si>
    <t>36-40</t>
  </si>
  <si>
    <t>41-45</t>
  </si>
  <si>
    <t>46-50</t>
  </si>
  <si>
    <t>&gt;50</t>
  </si>
  <si>
    <t>DADES GRÀFIC</t>
  </si>
  <si>
    <t>Codi progr.</t>
  </si>
  <si>
    <t>Estrangers</t>
  </si>
  <si>
    <t>Dades representatives a 5 d'abril de 2006</t>
  </si>
  <si>
    <t>Teoria i història de l'arquitectura</t>
  </si>
  <si>
    <t>Àmbits de recerca en l'energia i el medi ambient a l'arquitectura</t>
  </si>
  <si>
    <t>Gestió i valoració urbana</t>
  </si>
  <si>
    <t>Construcció, restauració i rehabilitació arquitectònica</t>
  </si>
  <si>
    <t>Anàlisi d'estructures arquitectòniques</t>
  </si>
  <si>
    <t>Comunicació visual en arquitectura i disseny</t>
  </si>
  <si>
    <t>Els nous instruments de l'arquitectura</t>
  </si>
  <si>
    <t>Proj. d'arquit.: Text i context cultural a l'entorn del projecte</t>
  </si>
  <si>
    <t>Projectes arquitectònics</t>
  </si>
  <si>
    <t>Urbanisme</t>
  </si>
  <si>
    <t>Enginyeria electrònica</t>
  </si>
  <si>
    <t>Teoria del senyal i comunicacions</t>
  </si>
  <si>
    <t>Enginyeria telemàtica</t>
  </si>
  <si>
    <t>Enginyeria civil</t>
  </si>
  <si>
    <t>Enginyeria de la construcció</t>
  </si>
  <si>
    <t>Enginyeria del terreny</t>
  </si>
  <si>
    <t>Enginyeria sísmica i dinàmica estructural</t>
  </si>
  <si>
    <t>Ciències del mar</t>
  </si>
  <si>
    <t>Gestió del territori i infraestructures del transport</t>
  </si>
  <si>
    <t>Anàlisi estructural</t>
  </si>
  <si>
    <t>Automatització avançada i robòtica</t>
  </si>
  <si>
    <t>Ciència dels materials i enginyeria metal·lúrgica</t>
  </si>
  <si>
    <t>Enginyeria biomèdica</t>
  </si>
  <si>
    <t>Control, visió i robòtica</t>
  </si>
  <si>
    <t>Enginyeria elèctrica</t>
  </si>
  <si>
    <t>Enginyeria mecànica</t>
  </si>
  <si>
    <t>Enginyeria de processos químics</t>
  </si>
  <si>
    <t>Polímers i biopolímers</t>
  </si>
  <si>
    <t>Enginyeria tèxtil i paperera</t>
  </si>
  <si>
    <t>Enginyeria multimèdia</t>
  </si>
  <si>
    <t>Enginyeria nuclear</t>
  </si>
  <si>
    <t>Enginyeria tèrmica</t>
  </si>
  <si>
    <t>Fluïds, turbomàquines i potència fluïda</t>
  </si>
  <si>
    <t>Enginyeria ambiental</t>
  </si>
  <si>
    <t>Projectes d'innovació tecnològica en l'enginyeria</t>
  </si>
  <si>
    <t>Enginyeria de projectes: medi ambient, seguretat, qualitat i comunicació</t>
  </si>
  <si>
    <t>Recursos naturals i medi ambient</t>
  </si>
  <si>
    <t>Administració i direcció d'empreses</t>
  </si>
  <si>
    <t>Arquitectura i tecnologia de computadors</t>
  </si>
  <si>
    <t>Aplicacions tècniques i informàtiques de l'estadística, la investigació operativa i l'optimització</t>
  </si>
  <si>
    <t>Intel·ligència artificial</t>
  </si>
  <si>
    <t>Software</t>
  </si>
  <si>
    <t>Matemàtica aplicada</t>
  </si>
  <si>
    <t>Física aplicada i simulació en ciències</t>
  </si>
  <si>
    <t>Enginyeria òptica</t>
  </si>
  <si>
    <t>Sostenibilitat, tecnologia i humanisme</t>
  </si>
  <si>
    <t>Ciència i tecnologia aerospacial</t>
  </si>
  <si>
    <t>Biotecnologia agroalimentària i sostenibilitat</t>
  </si>
  <si>
    <t>1. ARQUITECTURA I URBANISME</t>
  </si>
  <si>
    <t>Total estudiantat</t>
  </si>
  <si>
    <t>Estudiantat nou</t>
  </si>
  <si>
    <t>% Dones</t>
  </si>
  <si>
    <t>% Homes</t>
  </si>
  <si>
    <t>2. CIÈNCIES APLICADES</t>
  </si>
  <si>
    <t>3. ENGINYERIA CIVIL</t>
  </si>
  <si>
    <t>4. ENGINYERIA DE SISTEMES INDUSTRIALS</t>
  </si>
  <si>
    <t>5. ENGINYERIA AMBIENTAL I SOSTENIBILITAT</t>
  </si>
  <si>
    <t>6. ENGINYERIA QUÍMICA, TÈRMICA I DELS MATERIALS</t>
  </si>
  <si>
    <t>7. TECNOLOGIES DE LA INFORMACIÓ I COMUNICACIONS</t>
  </si>
  <si>
    <r>
      <t xml:space="preserve">23 </t>
    </r>
    <r>
      <rPr>
        <vertAlign val="superscript"/>
        <sz val="10"/>
        <color indexed="56"/>
        <rFont val="Arial"/>
        <family val="2"/>
      </rPr>
      <t>(1)</t>
    </r>
  </si>
  <si>
    <r>
      <t>52</t>
    </r>
    <r>
      <rPr>
        <vertAlign val="superscript"/>
        <sz val="10"/>
        <color indexed="56"/>
        <rFont val="Arial"/>
        <family val="2"/>
      </rPr>
      <t xml:space="preserve"> (1)</t>
    </r>
  </si>
  <si>
    <t>703 CA</t>
  </si>
  <si>
    <t>704 CA1</t>
  </si>
  <si>
    <t>716 EA</t>
  </si>
  <si>
    <t>718 EGA1</t>
  </si>
  <si>
    <t>735 PA</t>
  </si>
  <si>
    <t>740 UOT</t>
  </si>
  <si>
    <t>200 FME</t>
  </si>
  <si>
    <t>300 EPSC</t>
  </si>
  <si>
    <t>707 ESAII</t>
  </si>
  <si>
    <t>711 EHMA</t>
  </si>
  <si>
    <t>720 FA</t>
  </si>
  <si>
    <t>731 OO</t>
  </si>
  <si>
    <t>742 CEN</t>
  </si>
  <si>
    <t>Ciència i enginyeria nàutiques</t>
  </si>
  <si>
    <t>250 ETSECCPB</t>
  </si>
  <si>
    <t>706 EC</t>
  </si>
  <si>
    <t>708 ETCG</t>
  </si>
  <si>
    <t>722 ITT</t>
  </si>
  <si>
    <t>737 RMEE</t>
  </si>
  <si>
    <t>440 IOC</t>
  </si>
  <si>
    <t>709 EE</t>
  </si>
  <si>
    <t>712 EM</t>
  </si>
  <si>
    <t>717 EGE</t>
  </si>
  <si>
    <t>721 FEN</t>
  </si>
  <si>
    <t>732 OE</t>
  </si>
  <si>
    <t>736 PE</t>
  </si>
  <si>
    <r>
      <t>124</t>
    </r>
    <r>
      <rPr>
        <vertAlign val="superscript"/>
        <sz val="10"/>
        <color indexed="56"/>
        <rFont val="Arial"/>
        <family val="2"/>
      </rPr>
      <t xml:space="preserve"> (2)</t>
    </r>
  </si>
  <si>
    <t>741 EMRN</t>
  </si>
  <si>
    <t>745 EAB</t>
  </si>
  <si>
    <t>702 CMEM</t>
  </si>
  <si>
    <t>713 EQ</t>
  </si>
  <si>
    <t>714 ETP</t>
  </si>
  <si>
    <t>724 MMT</t>
  </si>
  <si>
    <t>729 MF</t>
  </si>
  <si>
    <t>701 AC</t>
  </si>
  <si>
    <t>710 EEL</t>
  </si>
  <si>
    <t>715 EIO</t>
  </si>
  <si>
    <t>723 LSI</t>
  </si>
  <si>
    <t>739 TSC</t>
  </si>
  <si>
    <t>744 ENTEL</t>
  </si>
  <si>
    <t>Unitat</t>
  </si>
  <si>
    <r>
      <t>(1)</t>
    </r>
    <r>
      <rPr>
        <sz val="8"/>
        <color indexed="56"/>
        <rFont val="Arial"/>
        <family val="2"/>
      </rPr>
      <t xml:space="preserve"> Programes no vigents</t>
    </r>
  </si>
  <si>
    <r>
      <t xml:space="preserve">(2) </t>
    </r>
    <r>
      <rPr>
        <sz val="8"/>
        <color indexed="56"/>
        <rFont val="Arial"/>
        <family val="2"/>
      </rPr>
      <t>Càtedra UNESCO de Sostenibilitat</t>
    </r>
  </si>
  <si>
    <t>%Estrangers</t>
  </si>
  <si>
    <t>% Estranger</t>
  </si>
  <si>
    <t>-</t>
  </si>
  <si>
    <t>ANY ACADÈMIC 2006-2007</t>
  </si>
  <si>
    <t>1.3.5 Estudiantat de doctorat</t>
  </si>
  <si>
    <t>1.3.5.2 DISTRIBUCIÓ DE L'ESTUDIANTAT DE DOCTORAT (TOTAL I NOU) SEGONS L'EDAT, EL GÈNERE I LA PROCEDÈNCIA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</si>
</sst>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#,##0.0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0.0"/>
    <numFmt numFmtId="192" formatCode="0;[Red]0"/>
    <numFmt numFmtId="193" formatCode="0;[Black]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;0"/>
    <numFmt numFmtId="199" formatCode="0.0000000"/>
    <numFmt numFmtId="200" formatCode="0.000000"/>
    <numFmt numFmtId="201" formatCode="0.00000"/>
    <numFmt numFmtId="202" formatCode="0.0000"/>
    <numFmt numFmtId="203" formatCode="0.000"/>
  </numFmts>
  <fonts count="3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20.25"/>
      <name val="Arial"/>
      <family val="0"/>
    </font>
    <font>
      <sz val="20.5"/>
      <name val="Arial"/>
      <family val="0"/>
    </font>
    <font>
      <sz val="20"/>
      <name val="Arial"/>
      <family val="0"/>
    </font>
    <font>
      <sz val="10"/>
      <color indexed="9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0"/>
      <color indexed="10"/>
      <name val="Arial"/>
      <family val="0"/>
    </font>
    <font>
      <b/>
      <sz val="8.5"/>
      <color indexed="56"/>
      <name val="Arial"/>
      <family val="2"/>
    </font>
    <font>
      <b/>
      <sz val="9.5"/>
      <color indexed="56"/>
      <name val="Arial"/>
      <family val="2"/>
    </font>
    <font>
      <sz val="10"/>
      <color indexed="17"/>
      <name val="Arial"/>
      <family val="0"/>
    </font>
    <font>
      <vertAlign val="superscript"/>
      <sz val="10"/>
      <color indexed="56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vertAlign val="superscript"/>
      <sz val="8"/>
      <color indexed="56"/>
      <name val="Arial"/>
      <family val="2"/>
    </font>
    <font>
      <b/>
      <sz val="8.25"/>
      <name val="Arial"/>
      <family val="2"/>
    </font>
    <font>
      <sz val="10"/>
      <color indexed="10"/>
      <name val="MS Sans Serif"/>
      <family val="0"/>
    </font>
    <font>
      <sz val="13.5"/>
      <color indexed="10"/>
      <name val="MS Sans Serif"/>
      <family val="0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9" fillId="0" borderId="5" applyNumberFormat="0" applyFont="0" applyFill="0" applyAlignment="0" applyProtection="0"/>
    <xf numFmtId="0" fontId="11" fillId="2" borderId="6" applyNumberFormat="0" applyFont="0" applyFill="0" applyAlignment="0" applyProtection="0"/>
    <xf numFmtId="0" fontId="11" fillId="2" borderId="7" applyNumberFormat="0" applyFont="0" applyFill="0" applyAlignment="0" applyProtection="0"/>
    <xf numFmtId="0" fontId="11" fillId="2" borderId="8" applyNumberFormat="0" applyFont="0" applyFill="0" applyAlignment="0" applyProtection="0"/>
    <xf numFmtId="0" fontId="11" fillId="2" borderId="9" applyNumberFormat="0" applyFont="0" applyFill="0" applyAlignment="0" applyProtection="0"/>
    <xf numFmtId="4" fontId="9" fillId="3" borderId="10">
      <alignment horizontal="left" vertical="center"/>
      <protection/>
    </xf>
    <xf numFmtId="0" fontId="12" fillId="4" borderId="10">
      <alignment horizontal="left" vertical="center"/>
      <protection/>
    </xf>
    <xf numFmtId="0" fontId="12" fillId="2" borderId="10">
      <alignment horizontal="left" vertical="center"/>
      <protection/>
    </xf>
    <xf numFmtId="0" fontId="12" fillId="2" borderId="10">
      <alignment horizontal="left" vertical="center"/>
      <protection/>
    </xf>
    <xf numFmtId="0" fontId="12" fillId="5" borderId="10">
      <alignment horizontal="left" vertical="center"/>
      <protection/>
    </xf>
    <xf numFmtId="0" fontId="13" fillId="6" borderId="0">
      <alignment horizontal="left" vertical="center"/>
      <protection/>
    </xf>
    <xf numFmtId="3" fontId="14" fillId="7" borderId="10" applyNumberFormat="0">
      <alignment vertical="center"/>
      <protection/>
    </xf>
    <xf numFmtId="3" fontId="14" fillId="8" borderId="10" applyNumberFormat="0">
      <alignment vertical="center"/>
      <protection/>
    </xf>
    <xf numFmtId="4" fontId="14" fillId="2" borderId="10" applyNumberFormat="0">
      <alignment vertical="center"/>
      <protection/>
    </xf>
    <xf numFmtId="4" fontId="14" fillId="5" borderId="10" applyNumberFormat="0">
      <alignment vertical="center"/>
      <protection/>
    </xf>
    <xf numFmtId="0" fontId="14" fillId="9" borderId="10">
      <alignment horizontal="left" vertical="center"/>
      <protection/>
    </xf>
    <xf numFmtId="0" fontId="9" fillId="10" borderId="10">
      <alignment horizontal="center" vertical="center"/>
      <protection/>
    </xf>
    <xf numFmtId="0" fontId="9" fillId="3" borderId="10">
      <alignment horizontal="center" vertical="center" wrapText="1"/>
      <protection/>
    </xf>
    <xf numFmtId="3" fontId="14" fillId="2" borderId="0" applyNumberFormat="0">
      <alignment vertical="center"/>
      <protection/>
    </xf>
    <xf numFmtId="4" fontId="12" fillId="2" borderId="10" applyNumberFormat="0">
      <alignment vertical="center"/>
      <protection/>
    </xf>
    <xf numFmtId="0" fontId="9" fillId="3" borderId="10">
      <alignment horizontal="center" vertical="center"/>
      <protection/>
    </xf>
    <xf numFmtId="4" fontId="12" fillId="5" borderId="10" applyNumberFormat="0">
      <alignment vertical="center"/>
      <protection/>
    </xf>
    <xf numFmtId="4" fontId="12" fillId="4" borderId="10" applyNumberFormat="0">
      <alignment vertical="center"/>
      <protection/>
    </xf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0" fillId="0" borderId="11" applyAlignment="0">
      <protection/>
    </xf>
  </cellStyleXfs>
  <cellXfs count="167">
    <xf numFmtId="0" fontId="0" fillId="0" borderId="0" xfId="0" applyAlignment="1">
      <alignment/>
    </xf>
    <xf numFmtId="168" fontId="7" fillId="6" borderId="0" xfId="47" applyFont="1" applyFill="1" applyBorder="1" applyAlignment="1">
      <alignment horizontal="center" vertical="center"/>
    </xf>
    <xf numFmtId="168" fontId="7" fillId="11" borderId="0" xfId="47" applyFont="1" applyFill="1" applyBorder="1" applyAlignment="1">
      <alignment vertical="center" wrapText="1"/>
    </xf>
    <xf numFmtId="168" fontId="7" fillId="6" borderId="0" xfId="47" applyFont="1" applyFill="1" applyBorder="1" applyAlignment="1">
      <alignment vertical="center"/>
    </xf>
    <xf numFmtId="168" fontId="8" fillId="6" borderId="0" xfId="47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6" borderId="0" xfId="0" applyFill="1" applyBorder="1" applyAlignment="1">
      <alignment vertical="center"/>
    </xf>
    <xf numFmtId="168" fontId="7" fillId="6" borderId="0" xfId="47" applyFont="1" applyFill="1" applyBorder="1" applyAlignment="1">
      <alignment horizontal="left" vertical="center" wrapText="1"/>
    </xf>
    <xf numFmtId="168" fontId="0" fillId="6" borderId="0" xfId="47" applyFill="1" applyBorder="1" applyAlignment="1">
      <alignment vertical="center"/>
    </xf>
    <xf numFmtId="0" fontId="7" fillId="11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/>
    </xf>
    <xf numFmtId="0" fontId="0" fillId="6" borderId="9" xfId="23" applyFill="1" applyAlignment="1">
      <alignment vertical="center"/>
    </xf>
    <xf numFmtId="0" fontId="0" fillId="6" borderId="9" xfId="23" applyFill="1" applyAlignment="1">
      <alignment horizontal="center" vertical="center"/>
    </xf>
    <xf numFmtId="0" fontId="0" fillId="6" borderId="9" xfId="23" applyFill="1" applyAlignment="1">
      <alignment horizontal="left" vertical="center" wrapText="1"/>
    </xf>
    <xf numFmtId="0" fontId="0" fillId="6" borderId="6" xfId="20" applyFill="1" applyAlignment="1">
      <alignment vertical="center"/>
    </xf>
    <xf numFmtId="0" fontId="2" fillId="6" borderId="6" xfId="20" applyFont="1" applyFill="1" applyAlignment="1">
      <alignment vertical="center" wrapText="1"/>
    </xf>
    <xf numFmtId="0" fontId="0" fillId="6" borderId="6" xfId="20" applyFill="1" applyAlignment="1">
      <alignment vertical="center" wrapText="1"/>
    </xf>
    <xf numFmtId="0" fontId="2" fillId="6" borderId="6" xfId="20" applyFont="1" applyFill="1" applyAlignment="1">
      <alignment vertical="center"/>
    </xf>
    <xf numFmtId="0" fontId="0" fillId="6" borderId="7" xfId="21" applyFill="1" applyAlignment="1">
      <alignment horizontal="center" vertical="center"/>
    </xf>
    <xf numFmtId="0" fontId="0" fillId="6" borderId="7" xfId="21" applyFill="1" applyAlignment="1">
      <alignment horizontal="left" vertical="center" wrapText="1"/>
    </xf>
    <xf numFmtId="0" fontId="1" fillId="11" borderId="7" xfId="21" applyFont="1" applyFill="1" applyAlignment="1">
      <alignment vertical="center" wrapText="1"/>
    </xf>
    <xf numFmtId="0" fontId="0" fillId="6" borderId="7" xfId="21" applyFill="1" applyAlignment="1">
      <alignment vertical="center"/>
    </xf>
    <xf numFmtId="0" fontId="2" fillId="6" borderId="7" xfId="21" applyFont="1" applyFill="1" applyAlignment="1">
      <alignment vertical="center"/>
    </xf>
    <xf numFmtId="0" fontId="2" fillId="11" borderId="7" xfId="21" applyFont="1" applyFill="1" applyAlignment="1">
      <alignment vertical="center" wrapText="1"/>
    </xf>
    <xf numFmtId="0" fontId="0" fillId="6" borderId="8" xfId="22" applyFill="1" applyAlignment="1">
      <alignment vertical="center"/>
    </xf>
    <xf numFmtId="0" fontId="2" fillId="6" borderId="8" xfId="22" applyFont="1" applyFill="1" applyAlignment="1">
      <alignment vertical="center" wrapText="1"/>
    </xf>
    <xf numFmtId="0" fontId="0" fillId="6" borderId="8" xfId="22" applyFill="1" applyAlignment="1">
      <alignment vertical="center" wrapText="1"/>
    </xf>
    <xf numFmtId="0" fontId="0" fillId="6" borderId="3" xfId="17" applyFill="1" applyAlignment="1">
      <alignment vertical="center"/>
    </xf>
    <xf numFmtId="0" fontId="2" fillId="6" borderId="2" xfId="16" applyFont="1" applyFill="1" applyAlignment="1">
      <alignment vertical="center"/>
    </xf>
    <xf numFmtId="0" fontId="0" fillId="6" borderId="4" xfId="18" applyFill="1" applyAlignment="1">
      <alignment vertical="center"/>
    </xf>
    <xf numFmtId="0" fontId="0" fillId="6" borderId="5" xfId="19" applyFill="1" applyAlignment="1">
      <alignment vertical="center"/>
    </xf>
    <xf numFmtId="0" fontId="9" fillId="3" borderId="10" xfId="36">
      <alignment horizontal="center" vertical="center" wrapText="1"/>
      <protection/>
    </xf>
    <xf numFmtId="0" fontId="12" fillId="6" borderId="0" xfId="0" applyFont="1" applyFill="1" applyAlignment="1">
      <alignment horizontal="left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left" vertical="center" wrapText="1"/>
    </xf>
    <xf numFmtId="0" fontId="17" fillId="11" borderId="0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vertical="center"/>
    </xf>
    <xf numFmtId="168" fontId="17" fillId="6" borderId="0" xfId="47" applyFont="1" applyFill="1" applyBorder="1" applyAlignment="1">
      <alignment vertical="center"/>
    </xf>
    <xf numFmtId="168" fontId="17" fillId="6" borderId="0" xfId="47" applyFont="1" applyFill="1" applyBorder="1" applyAlignment="1">
      <alignment horizontal="center" vertical="center"/>
    </xf>
    <xf numFmtId="168" fontId="20" fillId="6" borderId="0" xfId="47" applyFont="1" applyFill="1" applyBorder="1" applyAlignment="1">
      <alignment horizontal="left" vertical="center" wrapText="1"/>
    </xf>
    <xf numFmtId="168" fontId="20" fillId="11" borderId="0" xfId="47" applyFont="1" applyFill="1" applyBorder="1" applyAlignment="1">
      <alignment vertical="center" wrapText="1"/>
    </xf>
    <xf numFmtId="168" fontId="20" fillId="6" borderId="0" xfId="47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168" fontId="14" fillId="6" borderId="0" xfId="47" applyFont="1" applyFill="1" applyBorder="1" applyAlignment="1">
      <alignment vertical="center"/>
    </xf>
    <xf numFmtId="0" fontId="12" fillId="9" borderId="0" xfId="34" applyFont="1" applyFill="1" applyBorder="1" applyAlignment="1">
      <alignment horizontal="left" vertical="center"/>
      <protection/>
    </xf>
    <xf numFmtId="0" fontId="12" fillId="5" borderId="10" xfId="30" applyFont="1" applyFill="1">
      <alignment vertical="center"/>
      <protection/>
    </xf>
    <xf numFmtId="0" fontId="10" fillId="6" borderId="0" xfId="0" applyFont="1" applyFill="1" applyAlignment="1">
      <alignment vertical="center"/>
    </xf>
    <xf numFmtId="0" fontId="10" fillId="6" borderId="8" xfId="22" applyFont="1" applyFill="1" applyAlignment="1">
      <alignment vertical="center"/>
    </xf>
    <xf numFmtId="0" fontId="12" fillId="5" borderId="10" xfId="30" applyFont="1" applyFill="1" applyBorder="1">
      <alignment vertical="center"/>
      <protection/>
    </xf>
    <xf numFmtId="0" fontId="12" fillId="5" borderId="12" xfId="30" applyFont="1" applyFill="1" applyBorder="1">
      <alignment vertical="center"/>
      <protection/>
    </xf>
    <xf numFmtId="0" fontId="12" fillId="5" borderId="12" xfId="37" applyFont="1" applyFill="1" applyBorder="1">
      <alignment vertical="center"/>
      <protection/>
    </xf>
    <xf numFmtId="3" fontId="12" fillId="3" borderId="12" xfId="38" applyNumberFormat="1" applyFill="1" applyBorder="1">
      <alignment vertical="center"/>
      <protection/>
    </xf>
    <xf numFmtId="3" fontId="12" fillId="3" borderId="10" xfId="38" applyNumberFormat="1" applyFill="1">
      <alignment vertical="center"/>
      <protection/>
    </xf>
    <xf numFmtId="0" fontId="12" fillId="5" borderId="10" xfId="30" applyFont="1" applyFill="1" applyAlignment="1">
      <alignment horizontal="right" vertical="center"/>
      <protection/>
    </xf>
    <xf numFmtId="0" fontId="12" fillId="5" borderId="10" xfId="31" applyFont="1" applyFill="1" applyAlignment="1">
      <alignment horizontal="right" vertical="center"/>
      <protection/>
    </xf>
    <xf numFmtId="0" fontId="14" fillId="7" borderId="10" xfId="30" applyAlignment="1">
      <alignment horizontal="right" vertical="center"/>
      <protection/>
    </xf>
    <xf numFmtId="0" fontId="14" fillId="8" borderId="10" xfId="31" applyAlignment="1">
      <alignment horizontal="right" vertical="center"/>
      <protection/>
    </xf>
    <xf numFmtId="0" fontId="14" fillId="7" borderId="12" xfId="30" applyBorder="1" applyAlignment="1">
      <alignment horizontal="right" vertical="center"/>
      <protection/>
    </xf>
    <xf numFmtId="0" fontId="14" fillId="8" borderId="12" xfId="31" applyBorder="1" applyAlignment="1">
      <alignment horizontal="right" vertical="center"/>
      <protection/>
    </xf>
    <xf numFmtId="0" fontId="14" fillId="7" borderId="10" xfId="30" applyBorder="1" applyAlignment="1">
      <alignment horizontal="right" vertical="center"/>
      <protection/>
    </xf>
    <xf numFmtId="191" fontId="14" fillId="7" borderId="10" xfId="30" applyNumberFormat="1" applyAlignment="1">
      <alignment horizontal="right" vertical="center"/>
      <protection/>
    </xf>
    <xf numFmtId="191" fontId="14" fillId="8" borderId="10" xfId="31" applyNumberFormat="1" applyAlignment="1">
      <alignment horizontal="right" vertical="center"/>
      <protection/>
    </xf>
    <xf numFmtId="1" fontId="14" fillId="8" borderId="10" xfId="31" applyNumberFormat="1" applyAlignment="1">
      <alignment horizontal="right" vertical="center"/>
      <protection/>
    </xf>
    <xf numFmtId="0" fontId="13" fillId="6" borderId="0" xfId="29">
      <alignment horizontal="left" vertical="center"/>
      <protection/>
    </xf>
    <xf numFmtId="0" fontId="12" fillId="9" borderId="0" xfId="34" applyFont="1" applyFill="1" applyBorder="1" applyAlignment="1">
      <alignment horizontal="center" vertical="center"/>
      <protection/>
    </xf>
    <xf numFmtId="0" fontId="14" fillId="7" borderId="10" xfId="30" applyAlignment="1">
      <alignment horizontal="center" vertical="center"/>
      <protection/>
    </xf>
    <xf numFmtId="0" fontId="14" fillId="8" borderId="10" xfId="31" applyAlignment="1">
      <alignment horizontal="center" vertical="center"/>
      <protection/>
    </xf>
    <xf numFmtId="0" fontId="14" fillId="7" borderId="10" xfId="30" applyNumberFormat="1" applyFont="1" applyAlignment="1">
      <alignment horizontal="left" vertical="center"/>
      <protection/>
    </xf>
    <xf numFmtId="0" fontId="14" fillId="8" borderId="10" xfId="31" applyNumberFormat="1" applyFont="1" applyAlignment="1">
      <alignment horizontal="left" vertical="center"/>
      <protection/>
    </xf>
    <xf numFmtId="0" fontId="14" fillId="7" borderId="10" xfId="30" applyAlignment="1">
      <alignment horizontal="left" vertical="center" wrapText="1"/>
      <protection/>
    </xf>
    <xf numFmtId="0" fontId="12" fillId="5" borderId="12" xfId="31" applyFont="1" applyFill="1" applyBorder="1" applyAlignment="1">
      <alignment horizontal="right" vertical="center"/>
      <protection/>
    </xf>
    <xf numFmtId="0" fontId="12" fillId="5" borderId="12" xfId="30" applyFont="1" applyFill="1" applyBorder="1" applyAlignment="1">
      <alignment horizontal="right" vertical="center"/>
      <protection/>
    </xf>
    <xf numFmtId="1" fontId="14" fillId="7" borderId="10" xfId="30" applyNumberFormat="1" applyAlignment="1">
      <alignment horizontal="right" vertical="center"/>
      <protection/>
    </xf>
    <xf numFmtId="1" fontId="14" fillId="7" borderId="10" xfId="30" applyNumberFormat="1" applyBorder="1" applyAlignment="1">
      <alignment horizontal="right" vertical="center"/>
      <protection/>
    </xf>
    <xf numFmtId="0" fontId="9" fillId="3" borderId="10" xfId="36" applyFont="1">
      <alignment horizontal="center" vertical="center" wrapText="1"/>
      <protection/>
    </xf>
    <xf numFmtId="168" fontId="26" fillId="6" borderId="0" xfId="47" applyFont="1" applyFill="1" applyBorder="1" applyAlignment="1">
      <alignment/>
    </xf>
    <xf numFmtId="168" fontId="26" fillId="6" borderId="0" xfId="47" applyFont="1" applyFill="1" applyBorder="1" applyAlignment="1">
      <alignment horizontal="right"/>
    </xf>
    <xf numFmtId="1" fontId="26" fillId="6" borderId="0" xfId="47" applyNumberFormat="1" applyFont="1" applyFill="1" applyBorder="1" applyAlignment="1">
      <alignment horizontal="right"/>
    </xf>
    <xf numFmtId="1" fontId="26" fillId="6" borderId="0" xfId="47" applyNumberFormat="1" applyFont="1" applyFill="1" applyBorder="1" applyAlignment="1">
      <alignment/>
    </xf>
    <xf numFmtId="168" fontId="27" fillId="6" borderId="0" xfId="47" applyFont="1" applyFill="1" applyBorder="1" applyAlignment="1">
      <alignment/>
    </xf>
    <xf numFmtId="168" fontId="17" fillId="11" borderId="0" xfId="47" applyFont="1" applyFill="1" applyBorder="1" applyAlignment="1">
      <alignment vertical="center" wrapText="1"/>
    </xf>
    <xf numFmtId="9" fontId="12" fillId="5" borderId="10" xfId="48" applyFont="1" applyFill="1" applyAlignment="1">
      <alignment vertical="center"/>
    </xf>
    <xf numFmtId="181" fontId="14" fillId="7" borderId="10" xfId="48" applyNumberFormat="1" applyAlignment="1">
      <alignment horizontal="right" vertical="center"/>
    </xf>
    <xf numFmtId="181" fontId="14" fillId="8" borderId="10" xfId="48" applyNumberFormat="1" applyAlignment="1">
      <alignment horizontal="right" vertical="center"/>
    </xf>
    <xf numFmtId="181" fontId="12" fillId="5" borderId="10" xfId="48" applyNumberFormat="1" applyFont="1" applyFill="1" applyAlignment="1">
      <alignment vertical="center"/>
    </xf>
    <xf numFmtId="181" fontId="14" fillId="7" borderId="10" xfId="48" applyNumberFormat="1" applyBorder="1" applyAlignment="1">
      <alignment horizontal="right" vertical="center"/>
    </xf>
    <xf numFmtId="181" fontId="14" fillId="7" borderId="12" xfId="48" applyNumberFormat="1" applyBorder="1" applyAlignment="1">
      <alignment horizontal="right" vertical="center"/>
    </xf>
    <xf numFmtId="1" fontId="12" fillId="5" borderId="10" xfId="30" applyNumberFormat="1" applyFont="1" applyFill="1" applyBorder="1">
      <alignment vertical="center"/>
      <protection/>
    </xf>
    <xf numFmtId="181" fontId="12" fillId="5" borderId="10" xfId="48" applyNumberFormat="1" applyFont="1" applyFill="1" applyBorder="1" applyAlignment="1">
      <alignment vertical="center"/>
    </xf>
    <xf numFmtId="181" fontId="14" fillId="7" borderId="13" xfId="48" applyNumberFormat="1" applyBorder="1" applyAlignment="1">
      <alignment horizontal="right" vertical="center"/>
    </xf>
    <xf numFmtId="181" fontId="14" fillId="8" borderId="13" xfId="48" applyNumberFormat="1" applyBorder="1" applyAlignment="1">
      <alignment horizontal="right" vertical="center"/>
    </xf>
    <xf numFmtId="181" fontId="12" fillId="5" borderId="10" xfId="48" applyNumberFormat="1" applyFont="1" applyFill="1" applyAlignment="1">
      <alignment horizontal="right" vertical="center"/>
    </xf>
    <xf numFmtId="1" fontId="12" fillId="5" borderId="10" xfId="30" applyNumberFormat="1" applyFont="1" applyFill="1">
      <alignment vertical="center"/>
      <protection/>
    </xf>
    <xf numFmtId="181" fontId="12" fillId="5" borderId="13" xfId="48" applyNumberFormat="1" applyFont="1" applyFill="1" applyBorder="1" applyAlignment="1">
      <alignment vertical="center"/>
    </xf>
    <xf numFmtId="9" fontId="12" fillId="5" borderId="12" xfId="48" applyFont="1" applyFill="1" applyBorder="1" applyAlignment="1">
      <alignment horizontal="right" vertical="center"/>
    </xf>
    <xf numFmtId="181" fontId="12" fillId="5" borderId="12" xfId="48" applyNumberFormat="1" applyFont="1" applyFill="1" applyBorder="1" applyAlignment="1">
      <alignment horizontal="right" vertical="center"/>
    </xf>
    <xf numFmtId="181" fontId="12" fillId="5" borderId="12" xfId="48" applyNumberFormat="1" applyFont="1" applyFill="1" applyBorder="1" applyAlignment="1">
      <alignment vertical="center"/>
    </xf>
    <xf numFmtId="1" fontId="12" fillId="3" borderId="10" xfId="38" applyNumberFormat="1" applyFill="1">
      <alignment vertical="center"/>
      <protection/>
    </xf>
    <xf numFmtId="181" fontId="12" fillId="3" borderId="10" xfId="48" applyNumberFormat="1" applyFill="1" applyAlignment="1">
      <alignment vertical="center"/>
    </xf>
    <xf numFmtId="168" fontId="28" fillId="6" borderId="0" xfId="47" applyFont="1" applyFill="1" applyBorder="1" applyAlignment="1">
      <alignment/>
    </xf>
    <xf numFmtId="168" fontId="28" fillId="6" borderId="0" xfId="47" applyFont="1" applyFill="1" applyBorder="1" applyAlignment="1">
      <alignment horizontal="right"/>
    </xf>
    <xf numFmtId="1" fontId="28" fillId="6" borderId="0" xfId="47" applyNumberFormat="1" applyFont="1" applyFill="1" applyBorder="1" applyAlignment="1">
      <alignment horizontal="right"/>
    </xf>
    <xf numFmtId="9" fontId="28" fillId="6" borderId="0" xfId="48" applyFont="1" applyFill="1" applyBorder="1" applyAlignment="1">
      <alignment/>
    </xf>
    <xf numFmtId="1" fontId="29" fillId="6" borderId="0" xfId="47" applyNumberFormat="1" applyFont="1" applyFill="1" applyBorder="1" applyAlignment="1">
      <alignment/>
    </xf>
    <xf numFmtId="0" fontId="14" fillId="8" borderId="10" xfId="30" applyNumberFormat="1" applyFont="1" applyFill="1" applyAlignment="1">
      <alignment horizontal="left" vertical="center"/>
      <protection/>
    </xf>
    <xf numFmtId="0" fontId="14" fillId="8" borderId="10" xfId="30" applyFill="1" applyAlignment="1">
      <alignment horizontal="center" vertical="center"/>
      <protection/>
    </xf>
    <xf numFmtId="0" fontId="14" fillId="8" borderId="10" xfId="30" applyFill="1" applyAlignment="1">
      <alignment horizontal="right" vertical="center"/>
      <protection/>
    </xf>
    <xf numFmtId="181" fontId="14" fillId="8" borderId="10" xfId="48" applyNumberFormat="1" applyFill="1" applyAlignment="1">
      <alignment horizontal="right" vertical="center"/>
    </xf>
    <xf numFmtId="1" fontId="14" fillId="8" borderId="10" xfId="30" applyNumberFormat="1" applyFill="1" applyAlignment="1">
      <alignment horizontal="right" vertical="center"/>
      <protection/>
    </xf>
    <xf numFmtId="181" fontId="14" fillId="8" borderId="13" xfId="48" applyNumberFormat="1" applyFill="1" applyBorder="1" applyAlignment="1">
      <alignment horizontal="right" vertical="center"/>
    </xf>
    <xf numFmtId="0" fontId="14" fillId="8" borderId="12" xfId="30" applyFill="1" applyBorder="1" applyAlignment="1">
      <alignment horizontal="right" vertical="center"/>
      <protection/>
    </xf>
    <xf numFmtId="181" fontId="14" fillId="8" borderId="10" xfId="48" applyNumberFormat="1" applyFill="1" applyBorder="1" applyAlignment="1">
      <alignment horizontal="right" vertical="center"/>
    </xf>
    <xf numFmtId="0" fontId="14" fillId="8" borderId="10" xfId="30" applyFill="1" applyBorder="1" applyAlignment="1">
      <alignment horizontal="right" vertical="center"/>
      <protection/>
    </xf>
    <xf numFmtId="1" fontId="14" fillId="8" borderId="10" xfId="30" applyNumberFormat="1" applyFill="1" applyBorder="1" applyAlignment="1">
      <alignment horizontal="right" vertical="center"/>
      <protection/>
    </xf>
    <xf numFmtId="0" fontId="14" fillId="7" borderId="10" xfId="30" applyFont="1" applyAlignment="1">
      <alignment horizontal="right" vertical="center"/>
      <protection/>
    </xf>
    <xf numFmtId="0" fontId="14" fillId="8" borderId="10" xfId="30" applyFont="1" applyFill="1" applyAlignment="1">
      <alignment horizontal="right" vertical="center"/>
      <protection/>
    </xf>
    <xf numFmtId="0" fontId="14" fillId="8" borderId="12" xfId="30" applyFont="1" applyFill="1" applyBorder="1" applyAlignment="1">
      <alignment horizontal="right" vertical="center"/>
      <protection/>
    </xf>
    <xf numFmtId="181" fontId="14" fillId="8" borderId="10" xfId="48" applyNumberFormat="1" applyFont="1" applyFill="1" applyBorder="1" applyAlignment="1">
      <alignment horizontal="right" vertical="center"/>
    </xf>
    <xf numFmtId="0" fontId="14" fillId="8" borderId="10" xfId="30" applyFont="1" applyFill="1" applyBorder="1" applyAlignment="1">
      <alignment horizontal="right" vertical="center"/>
      <protection/>
    </xf>
    <xf numFmtId="181" fontId="14" fillId="7" borderId="10" xfId="48" applyNumberFormat="1" applyFont="1" applyAlignment="1">
      <alignment horizontal="right" vertical="center"/>
    </xf>
    <xf numFmtId="1" fontId="12" fillId="5" borderId="12" xfId="30" applyNumberFormat="1" applyFont="1" applyFill="1" applyBorder="1" applyAlignment="1">
      <alignment horizontal="right" vertical="center"/>
      <protection/>
    </xf>
    <xf numFmtId="181" fontId="14" fillId="8" borderId="10" xfId="48" applyNumberFormat="1" applyFont="1" applyFill="1" applyAlignment="1">
      <alignment horizontal="right" vertical="center"/>
    </xf>
    <xf numFmtId="0" fontId="14" fillId="8" borderId="10" xfId="31" applyFont="1" applyAlignment="1">
      <alignment horizontal="right" vertical="center"/>
      <protection/>
    </xf>
    <xf numFmtId="181" fontId="14" fillId="8" borderId="10" xfId="48" applyNumberFormat="1" applyFont="1" applyAlignment="1">
      <alignment horizontal="right" vertical="center"/>
    </xf>
    <xf numFmtId="191" fontId="12" fillId="5" borderId="12" xfId="30" applyNumberFormat="1" applyFont="1" applyFill="1" applyBorder="1" applyAlignment="1">
      <alignment horizontal="right" vertical="center"/>
      <protection/>
    </xf>
    <xf numFmtId="0" fontId="13" fillId="6" borderId="0" xfId="29">
      <alignment horizontal="left" vertical="center"/>
      <protection/>
    </xf>
    <xf numFmtId="0" fontId="12" fillId="5" borderId="13" xfId="31" applyFont="1" applyFill="1" applyBorder="1" applyAlignment="1">
      <alignment horizontal="left" vertical="center"/>
      <protection/>
    </xf>
    <xf numFmtId="0" fontId="12" fillId="5" borderId="14" xfId="31" applyFont="1" applyFill="1" applyBorder="1" applyAlignment="1">
      <alignment horizontal="left" vertical="center"/>
      <protection/>
    </xf>
    <xf numFmtId="0" fontId="12" fillId="5" borderId="15" xfId="31" applyFont="1" applyFill="1" applyBorder="1" applyAlignment="1">
      <alignment horizontal="left" vertical="center"/>
      <protection/>
    </xf>
    <xf numFmtId="0" fontId="12" fillId="5" borderId="14" xfId="37" applyFont="1" applyFill="1" applyBorder="1" applyAlignment="1">
      <alignment horizontal="left" vertical="center"/>
      <protection/>
    </xf>
    <xf numFmtId="0" fontId="12" fillId="5" borderId="15" xfId="37" applyFont="1" applyFill="1" applyBorder="1" applyAlignment="1">
      <alignment horizontal="left" vertical="center"/>
      <protection/>
    </xf>
    <xf numFmtId="0" fontId="12" fillId="3" borderId="13" xfId="38" applyFill="1" applyBorder="1" applyAlignment="1">
      <alignment horizontal="left" vertical="center"/>
      <protection/>
    </xf>
    <xf numFmtId="0" fontId="12" fillId="3" borderId="14" xfId="38" applyFill="1" applyBorder="1" applyAlignment="1">
      <alignment horizontal="left" vertical="center"/>
      <protection/>
    </xf>
    <xf numFmtId="0" fontId="12" fillId="3" borderId="15" xfId="38" applyFill="1" applyBorder="1" applyAlignment="1">
      <alignment horizontal="left" vertical="center"/>
      <protection/>
    </xf>
    <xf numFmtId="0" fontId="24" fillId="6" borderId="0" xfId="29" applyFont="1">
      <alignment horizontal="left" vertical="center"/>
      <protection/>
    </xf>
    <xf numFmtId="0" fontId="14" fillId="9" borderId="13" xfId="34" applyBorder="1" applyAlignment="1">
      <alignment horizontal="left" vertical="center"/>
      <protection/>
    </xf>
    <xf numFmtId="0" fontId="14" fillId="9" borderId="14" xfId="34" applyBorder="1" applyAlignment="1">
      <alignment horizontal="left" vertical="center"/>
      <protection/>
    </xf>
    <xf numFmtId="0" fontId="14" fillId="9" borderId="15" xfId="34" applyBorder="1" applyAlignment="1">
      <alignment horizontal="left" vertical="center"/>
      <protection/>
    </xf>
    <xf numFmtId="0" fontId="24" fillId="6" borderId="0" xfId="29" applyFont="1" applyAlignment="1">
      <alignment horizontal="left" vertical="center"/>
      <protection/>
    </xf>
    <xf numFmtId="0" fontId="12" fillId="9" borderId="16" xfId="34" applyFont="1" applyFill="1" applyBorder="1" applyAlignment="1">
      <alignment horizontal="left" vertical="center"/>
      <protection/>
    </xf>
    <xf numFmtId="0" fontId="12" fillId="9" borderId="0" xfId="34" applyFont="1" applyFill="1" applyBorder="1" applyAlignment="1">
      <alignment horizontal="left" vertical="center"/>
      <protection/>
    </xf>
    <xf numFmtId="0" fontId="9" fillId="3" borderId="10" xfId="36">
      <alignment horizontal="center" vertical="center" wrapText="1"/>
      <protection/>
    </xf>
    <xf numFmtId="0" fontId="9" fillId="3" borderId="10" xfId="36" applyAlignment="1">
      <alignment horizontal="center" vertical="center" wrapText="1"/>
      <protection/>
    </xf>
    <xf numFmtId="0" fontId="12" fillId="6" borderId="0" xfId="0" applyFont="1" applyFill="1" applyAlignment="1">
      <alignment horizontal="left" vertical="center"/>
    </xf>
    <xf numFmtId="0" fontId="9" fillId="3" borderId="10" xfId="36" applyFont="1">
      <alignment horizontal="center" vertical="center" wrapText="1"/>
      <protection/>
    </xf>
    <xf numFmtId="0" fontId="9" fillId="3" borderId="13" xfId="36" applyBorder="1">
      <alignment horizontal="center" vertical="center" wrapText="1"/>
      <protection/>
    </xf>
    <xf numFmtId="0" fontId="12" fillId="5" borderId="13" xfId="30" applyFont="1" applyFill="1" applyBorder="1" applyAlignment="1">
      <alignment horizontal="left" vertical="center"/>
      <protection/>
    </xf>
    <xf numFmtId="0" fontId="12" fillId="5" borderId="14" xfId="30" applyFont="1" applyFill="1" applyBorder="1" applyAlignment="1">
      <alignment horizontal="left" vertical="center"/>
      <protection/>
    </xf>
    <xf numFmtId="0" fontId="12" fillId="5" borderId="15" xfId="30" applyFont="1" applyFill="1" applyBorder="1" applyAlignment="1">
      <alignment horizontal="left" vertical="center"/>
      <protection/>
    </xf>
    <xf numFmtId="0" fontId="9" fillId="3" borderId="12" xfId="36" applyBorder="1">
      <alignment horizontal="center" vertical="center" wrapText="1"/>
      <protection/>
    </xf>
    <xf numFmtId="0" fontId="9" fillId="3" borderId="10" xfId="36" applyBorder="1">
      <alignment horizontal="center" vertical="center" wrapText="1"/>
      <protection/>
    </xf>
    <xf numFmtId="0" fontId="14" fillId="9" borderId="10" xfId="34">
      <alignment horizontal="left" vertical="center"/>
      <protection/>
    </xf>
    <xf numFmtId="0" fontId="12" fillId="9" borderId="0" xfId="34" applyFont="1" applyFill="1" applyBorder="1" applyAlignment="1">
      <alignment horizontal="left" vertical="center" wrapText="1"/>
      <protection/>
    </xf>
    <xf numFmtId="0" fontId="14" fillId="7" borderId="10" xfId="30" applyAlignment="1">
      <alignment vertical="center" wrapText="1"/>
      <protection/>
    </xf>
    <xf numFmtId="0" fontId="14" fillId="8" borderId="10" xfId="30" applyFill="1" applyAlignment="1">
      <alignment vertical="center" wrapText="1"/>
      <protection/>
    </xf>
    <xf numFmtId="0" fontId="14" fillId="8" borderId="10" xfId="31" applyAlignment="1">
      <alignment horizontal="left" vertical="center" wrapText="1"/>
      <protection/>
    </xf>
    <xf numFmtId="0" fontId="14" fillId="7" borderId="10" xfId="30" applyFont="1" applyAlignment="1">
      <alignment horizontal="left" vertical="center" wrapText="1"/>
      <protection/>
    </xf>
    <xf numFmtId="168" fontId="9" fillId="11" borderId="0" xfId="47" applyFont="1" applyFill="1" applyBorder="1" applyAlignment="1">
      <alignment horizontal="right" vertical="center" wrapText="1"/>
    </xf>
    <xf numFmtId="168" fontId="28" fillId="6" borderId="0" xfId="47" applyFont="1" applyFill="1" applyBorder="1" applyAlignment="1">
      <alignment wrapText="1"/>
    </xf>
    <xf numFmtId="168" fontId="28" fillId="6" borderId="0" xfId="47" applyFont="1" applyFill="1" applyBorder="1" applyAlignment="1">
      <alignment horizontal="right" wrapText="1"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de l'estudiantat segons edat i gènere</a:t>
            </a:r>
          </a:p>
        </c:rich>
      </c:tx>
      <c:layout>
        <c:manualLayout>
          <c:xMode val="factor"/>
          <c:yMode val="factor"/>
          <c:x val="-0.36775"/>
          <c:y val="-0.01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1265"/>
          <c:w val="0.86"/>
          <c:h val="0.84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'1.3.4.2'!$K$81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BDCFE9"/>
            </a:solidFill>
            <a:ln w="3175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'1.3.4.2'!$J$82:$J$88</c:f>
              <c:strCache/>
            </c:strRef>
          </c:cat>
          <c:val>
            <c:numRef>
              <c:f>'1.3.4.2'!$K$82:$K$88</c:f>
              <c:numCache/>
            </c:numRef>
          </c:val>
        </c:ser>
        <c:ser>
          <c:idx val="1"/>
          <c:order val="1"/>
          <c:tx>
            <c:strRef>
              <c:f>'1.3.4.2'!$L$81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'1.3.4.2'!$L$82:$L$88</c:f>
              <c:numCache/>
            </c:numRef>
          </c:val>
        </c:ser>
        <c:overlap val="100"/>
        <c:gapWidth val="50"/>
        <c:axId val="60715205"/>
        <c:axId val="9565934"/>
      </c:barChart>
      <c:catAx>
        <c:axId val="60715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9565934"/>
        <c:crosses val="autoZero"/>
        <c:auto val="1"/>
        <c:lblOffset val="100"/>
        <c:noMultiLvlLbl val="0"/>
      </c:catAx>
      <c:valAx>
        <c:axId val="956593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60715205"/>
        <c:crossesAt val="1"/>
        <c:crossBetween val="between"/>
        <c:dispUnits/>
        <c:majorUnit val="0.1"/>
      </c:valAx>
      <c:spPr>
        <a:noFill/>
        <a:ln w="12700">
          <a:solidFill>
            <a:srgbClr val="335C85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7475"/>
        </c:manualLayout>
      </c:layout>
      <c:overlay val="0"/>
      <c:spPr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de l'estudiantat segons edat i gènere</a:t>
            </a:r>
          </a:p>
        </c:rich>
      </c:tx>
      <c:layout>
        <c:manualLayout>
          <c:xMode val="factor"/>
          <c:yMode val="factor"/>
          <c:x val="-0.31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55"/>
          <c:w val="0.86225"/>
          <c:h val="0.82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'1.3.4.2'!$Q$81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;0" sourceLinked="0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'1.3.4.2'!$O$82:$O$88</c:f>
              <c:strCache/>
            </c:strRef>
          </c:cat>
          <c:val>
            <c:numRef>
              <c:f>'1.3.4.2'!$Q$82:$Q$88</c:f>
              <c:numCache/>
            </c:numRef>
          </c:val>
        </c:ser>
        <c:ser>
          <c:idx val="0"/>
          <c:order val="1"/>
          <c:tx>
            <c:strRef>
              <c:f>'1.3.4.2'!$P$81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'1.3.4.2'!$O$82:$O$88</c:f>
              <c:strCache/>
            </c:strRef>
          </c:cat>
          <c:val>
            <c:numRef>
              <c:f>'1.3.4.2'!$P$82:$P$88</c:f>
              <c:numCache/>
            </c:numRef>
          </c:val>
        </c:ser>
        <c:overlap val="100"/>
        <c:gapWidth val="50"/>
        <c:axId val="18984543"/>
        <c:axId val="36643160"/>
      </c:barChart>
      <c:catAx>
        <c:axId val="18984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6643160"/>
        <c:crosses val="autoZero"/>
        <c:auto val="1"/>
        <c:lblOffset val="100"/>
        <c:noMultiLvlLbl val="0"/>
      </c:catAx>
      <c:valAx>
        <c:axId val="366431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18984543"/>
        <c:crossesAt val="1"/>
        <c:crossBetween val="between"/>
        <c:dispUnits/>
        <c:majorUnit val="100"/>
      </c:valAx>
      <c:spPr>
        <a:noFill/>
        <a:ln w="12700">
          <a:solidFill>
            <a:srgbClr val="335C85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81225"/>
        </c:manualLayout>
      </c:layout>
      <c:overlay val="0"/>
      <c:spPr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77</xdr:row>
      <xdr:rowOff>142875</xdr:rowOff>
    </xdr:from>
    <xdr:to>
      <xdr:col>8</xdr:col>
      <xdr:colOff>66675</xdr:colOff>
      <xdr:row>100</xdr:row>
      <xdr:rowOff>66675</xdr:rowOff>
    </xdr:to>
    <xdr:graphicFrame>
      <xdr:nvGraphicFramePr>
        <xdr:cNvPr id="1" name="Chart 1"/>
        <xdr:cNvGraphicFramePr/>
      </xdr:nvGraphicFramePr>
      <xdr:xfrm>
        <a:off x="314325" y="18126075"/>
        <a:ext cx="71818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676275</xdr:colOff>
      <xdr:row>77</xdr:row>
      <xdr:rowOff>142875</xdr:rowOff>
    </xdr:from>
    <xdr:to>
      <xdr:col>19</xdr:col>
      <xdr:colOff>19050</xdr:colOff>
      <xdr:row>100</xdr:row>
      <xdr:rowOff>66675</xdr:rowOff>
    </xdr:to>
    <xdr:graphicFrame>
      <xdr:nvGraphicFramePr>
        <xdr:cNvPr id="2" name="Chart 2"/>
        <xdr:cNvGraphicFramePr/>
      </xdr:nvGraphicFramePr>
      <xdr:xfrm>
        <a:off x="8105775" y="18126075"/>
        <a:ext cx="82296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APAE\APAE-COMU\SUPORT\LLIBREDA\Lldades%202003\1342%20graf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es 1_3_2_2"/>
      <sheetName val="Per_intervals_edats_i_sexe"/>
    </sheetNames>
    <sheetDataSet>
      <sheetData sheetId="1">
        <row r="5">
          <cell r="D5" t="str">
            <v>Dones</v>
          </cell>
        </row>
        <row r="6">
          <cell r="D6">
            <v>110</v>
          </cell>
        </row>
        <row r="7">
          <cell r="D7">
            <v>362</v>
          </cell>
        </row>
        <row r="8">
          <cell r="D8">
            <v>210</v>
          </cell>
        </row>
        <row r="9">
          <cell r="D9">
            <v>93</v>
          </cell>
        </row>
        <row r="10">
          <cell r="D10">
            <v>49</v>
          </cell>
        </row>
        <row r="11">
          <cell r="D11">
            <v>24</v>
          </cell>
        </row>
        <row r="12">
          <cell r="D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0"/>
  <sheetViews>
    <sheetView showGridLines="0" tabSelected="1" zoomScale="75" zoomScaleNormal="75" zoomScaleSheetLayoutView="50" workbookViewId="0" topLeftCell="C1">
      <selection activeCell="E51" sqref="E51"/>
    </sheetView>
  </sheetViews>
  <sheetFormatPr defaultColWidth="11.421875" defaultRowHeight="12.75"/>
  <cols>
    <col min="1" max="1" width="4.28125" style="7" customWidth="1"/>
    <col min="2" max="2" width="1.1484375" style="7" customWidth="1"/>
    <col min="3" max="3" width="16.28125" style="5" customWidth="1"/>
    <col min="4" max="4" width="6.8515625" style="5" customWidth="1"/>
    <col min="5" max="5" width="49.421875" style="6" customWidth="1"/>
    <col min="6" max="10" width="11.140625" style="7" customWidth="1"/>
    <col min="11" max="12" width="14.28125" style="7" bestFit="1" customWidth="1"/>
    <col min="13" max="14" width="9.7109375" style="7" customWidth="1"/>
    <col min="15" max="15" width="11.00390625" style="7" customWidth="1"/>
    <col min="16" max="16" width="11.8515625" style="7" customWidth="1"/>
    <col min="17" max="17" width="12.57421875" style="7" customWidth="1"/>
    <col min="18" max="18" width="13.7109375" style="7" bestFit="1" customWidth="1"/>
    <col min="19" max="19" width="13.8515625" style="7" customWidth="1"/>
    <col min="20" max="20" width="0.5625" style="7" customWidth="1"/>
    <col min="21" max="16384" width="11.421875" style="7" customWidth="1"/>
  </cols>
  <sheetData>
    <row r="1" spans="3:5" ht="12.75">
      <c r="C1" s="146" t="s">
        <v>125</v>
      </c>
      <c r="D1" s="147"/>
      <c r="E1" s="147"/>
    </row>
    <row r="2" spans="3:17" ht="12.75">
      <c r="C2" s="146" t="s">
        <v>126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3:17" ht="12.75">
      <c r="C3" s="51"/>
      <c r="D3" s="71"/>
      <c r="E3" s="159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3:8" ht="12.75">
      <c r="C4" s="150" t="s">
        <v>124</v>
      </c>
      <c r="D4" s="150"/>
      <c r="E4" s="150"/>
      <c r="F4" s="150"/>
      <c r="G4" s="150"/>
      <c r="H4" s="36"/>
    </row>
    <row r="5" spans="3:10" ht="6" customHeight="1">
      <c r="C5" s="36"/>
      <c r="J5" s="43"/>
    </row>
    <row r="6" spans="2:20" ht="3.75" customHeight="1" thickBot="1">
      <c r="B6" s="34"/>
      <c r="C6" s="16"/>
      <c r="D6" s="16"/>
      <c r="E6" s="17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1"/>
    </row>
    <row r="7" spans="2:20" ht="19.5" customHeight="1" thickBot="1">
      <c r="B7" s="28"/>
      <c r="C7" s="151" t="s">
        <v>118</v>
      </c>
      <c r="D7" s="149" t="s">
        <v>14</v>
      </c>
      <c r="E7" s="149" t="s">
        <v>2</v>
      </c>
      <c r="F7" s="148" t="s">
        <v>67</v>
      </c>
      <c r="G7" s="148"/>
      <c r="H7" s="148"/>
      <c r="I7" s="148"/>
      <c r="J7" s="148"/>
      <c r="K7" s="148"/>
      <c r="L7" s="152"/>
      <c r="M7" s="156" t="s">
        <v>66</v>
      </c>
      <c r="N7" s="157"/>
      <c r="O7" s="157"/>
      <c r="P7" s="157"/>
      <c r="Q7" s="157"/>
      <c r="R7" s="157"/>
      <c r="S7" s="157"/>
      <c r="T7" s="18"/>
    </row>
    <row r="8" spans="2:20" s="8" customFormat="1" ht="19.5" customHeight="1" thickBot="1">
      <c r="B8" s="29"/>
      <c r="C8" s="148"/>
      <c r="D8" s="149"/>
      <c r="E8" s="149"/>
      <c r="F8" s="35" t="s">
        <v>1</v>
      </c>
      <c r="G8" s="35" t="s">
        <v>68</v>
      </c>
      <c r="H8" s="35" t="s">
        <v>5</v>
      </c>
      <c r="I8" s="35" t="s">
        <v>69</v>
      </c>
      <c r="J8" s="81" t="s">
        <v>3</v>
      </c>
      <c r="K8" s="35" t="s">
        <v>15</v>
      </c>
      <c r="L8" s="81" t="s">
        <v>122</v>
      </c>
      <c r="M8" s="35" t="s">
        <v>1</v>
      </c>
      <c r="N8" s="35" t="s">
        <v>68</v>
      </c>
      <c r="O8" s="35" t="s">
        <v>5</v>
      </c>
      <c r="P8" s="35" t="s">
        <v>69</v>
      </c>
      <c r="Q8" s="81" t="s">
        <v>3</v>
      </c>
      <c r="R8" s="81" t="s">
        <v>15</v>
      </c>
      <c r="S8" s="81" t="s">
        <v>121</v>
      </c>
      <c r="T8" s="19"/>
    </row>
    <row r="9" spans="2:20" s="9" customFormat="1" ht="19.5" customHeight="1" thickBot="1">
      <c r="B9" s="30"/>
      <c r="C9" s="158" t="s">
        <v>65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20"/>
    </row>
    <row r="10" spans="2:20" ht="19.5" customHeight="1" thickBot="1">
      <c r="B10" s="28"/>
      <c r="C10" s="74" t="s">
        <v>78</v>
      </c>
      <c r="D10" s="72">
        <v>59</v>
      </c>
      <c r="E10" s="160" t="s">
        <v>17</v>
      </c>
      <c r="F10" s="62">
        <v>1</v>
      </c>
      <c r="G10" s="89">
        <v>1</v>
      </c>
      <c r="H10" s="121" t="s">
        <v>123</v>
      </c>
      <c r="I10" s="126" t="s">
        <v>123</v>
      </c>
      <c r="J10" s="79">
        <v>1</v>
      </c>
      <c r="K10" s="62">
        <v>1</v>
      </c>
      <c r="L10" s="96">
        <v>1</v>
      </c>
      <c r="M10" s="64">
        <v>43</v>
      </c>
      <c r="N10" s="92">
        <v>0.4725274725274725</v>
      </c>
      <c r="O10" s="66">
        <v>48</v>
      </c>
      <c r="P10" s="92">
        <v>0.5274725274725275</v>
      </c>
      <c r="Q10" s="80">
        <v>91</v>
      </c>
      <c r="R10" s="66">
        <v>70</v>
      </c>
      <c r="S10" s="92">
        <v>0.7692307692307693</v>
      </c>
      <c r="T10" s="18"/>
    </row>
    <row r="11" spans="2:20" ht="19.5" customHeight="1" thickBot="1">
      <c r="B11" s="28"/>
      <c r="C11" s="111" t="s">
        <v>79</v>
      </c>
      <c r="D11" s="112">
        <v>11</v>
      </c>
      <c r="E11" s="161" t="s">
        <v>18</v>
      </c>
      <c r="F11" s="113">
        <v>9</v>
      </c>
      <c r="G11" s="114">
        <v>0.5625</v>
      </c>
      <c r="H11" s="113">
        <v>7</v>
      </c>
      <c r="I11" s="114">
        <v>0.4375</v>
      </c>
      <c r="J11" s="115">
        <v>16</v>
      </c>
      <c r="K11" s="113">
        <v>10</v>
      </c>
      <c r="L11" s="116">
        <v>0.625</v>
      </c>
      <c r="M11" s="117">
        <v>34</v>
      </c>
      <c r="N11" s="118">
        <v>0.4722222222222222</v>
      </c>
      <c r="O11" s="119">
        <v>38</v>
      </c>
      <c r="P11" s="118">
        <v>0.5277777777777778</v>
      </c>
      <c r="Q11" s="120">
        <v>72</v>
      </c>
      <c r="R11" s="119">
        <v>49</v>
      </c>
      <c r="S11" s="118">
        <v>0.6805555555555556</v>
      </c>
      <c r="T11" s="18"/>
    </row>
    <row r="12" spans="2:20" ht="19.5" customHeight="1" thickBot="1">
      <c r="B12" s="28"/>
      <c r="C12" s="74" t="s">
        <v>79</v>
      </c>
      <c r="D12" s="72">
        <v>44</v>
      </c>
      <c r="E12" s="160" t="s">
        <v>19</v>
      </c>
      <c r="F12" s="62">
        <v>2</v>
      </c>
      <c r="G12" s="89">
        <v>0.5</v>
      </c>
      <c r="H12" s="62">
        <v>2</v>
      </c>
      <c r="I12" s="89">
        <v>0.5</v>
      </c>
      <c r="J12" s="79">
        <v>4</v>
      </c>
      <c r="K12" s="62">
        <v>4</v>
      </c>
      <c r="L12" s="96">
        <v>1</v>
      </c>
      <c r="M12" s="64">
        <v>15</v>
      </c>
      <c r="N12" s="92">
        <v>0.32608695652173914</v>
      </c>
      <c r="O12" s="66">
        <v>31</v>
      </c>
      <c r="P12" s="92">
        <v>0.6739130434782609</v>
      </c>
      <c r="Q12" s="80">
        <v>46</v>
      </c>
      <c r="R12" s="66">
        <v>27</v>
      </c>
      <c r="S12" s="92">
        <v>0.5869565217391305</v>
      </c>
      <c r="T12" s="18"/>
    </row>
    <row r="13" spans="2:20" ht="19.5" customHeight="1" thickBot="1">
      <c r="B13" s="28"/>
      <c r="C13" s="111" t="s">
        <v>79</v>
      </c>
      <c r="D13" s="112">
        <v>105</v>
      </c>
      <c r="E13" s="161" t="s">
        <v>20</v>
      </c>
      <c r="F13" s="113">
        <v>1</v>
      </c>
      <c r="G13" s="114">
        <v>0.1111111111111111</v>
      </c>
      <c r="H13" s="113">
        <v>8</v>
      </c>
      <c r="I13" s="114">
        <v>0.8888888888888888</v>
      </c>
      <c r="J13" s="115">
        <v>9</v>
      </c>
      <c r="K13" s="113">
        <v>4</v>
      </c>
      <c r="L13" s="116">
        <v>0.4444444444444444</v>
      </c>
      <c r="M13" s="117">
        <v>30</v>
      </c>
      <c r="N13" s="118">
        <v>0.43478260869565216</v>
      </c>
      <c r="O13" s="119">
        <v>39</v>
      </c>
      <c r="P13" s="118">
        <v>0.5652173913043478</v>
      </c>
      <c r="Q13" s="120">
        <v>69</v>
      </c>
      <c r="R13" s="119">
        <v>36</v>
      </c>
      <c r="S13" s="118">
        <v>0.5217391304347826</v>
      </c>
      <c r="T13" s="18"/>
    </row>
    <row r="14" spans="2:20" ht="19.5" customHeight="1" thickBot="1">
      <c r="B14" s="28"/>
      <c r="C14" s="74" t="s">
        <v>80</v>
      </c>
      <c r="D14" s="72">
        <v>12</v>
      </c>
      <c r="E14" s="160" t="s">
        <v>21</v>
      </c>
      <c r="F14" s="62">
        <v>1</v>
      </c>
      <c r="G14" s="89">
        <v>0.25</v>
      </c>
      <c r="H14" s="62">
        <v>3</v>
      </c>
      <c r="I14" s="89">
        <v>0.75</v>
      </c>
      <c r="J14" s="79">
        <v>4</v>
      </c>
      <c r="K14" s="62">
        <v>2</v>
      </c>
      <c r="L14" s="96">
        <v>0.5</v>
      </c>
      <c r="M14" s="64">
        <v>3</v>
      </c>
      <c r="N14" s="92">
        <v>0.1875</v>
      </c>
      <c r="O14" s="66">
        <v>13</v>
      </c>
      <c r="P14" s="92">
        <v>0.8125</v>
      </c>
      <c r="Q14" s="80">
        <v>16</v>
      </c>
      <c r="R14" s="66">
        <v>3</v>
      </c>
      <c r="S14" s="92">
        <v>0.1875</v>
      </c>
      <c r="T14" s="18"/>
    </row>
    <row r="15" spans="2:20" ht="19.5" customHeight="1" thickBot="1">
      <c r="B15" s="28"/>
      <c r="C15" s="111" t="s">
        <v>81</v>
      </c>
      <c r="D15" s="112">
        <v>56</v>
      </c>
      <c r="E15" s="161" t="s">
        <v>22</v>
      </c>
      <c r="F15" s="113">
        <v>7</v>
      </c>
      <c r="G15" s="114">
        <v>0.5384615384615384</v>
      </c>
      <c r="H15" s="113">
        <v>6</v>
      </c>
      <c r="I15" s="114">
        <v>0.46153846153846156</v>
      </c>
      <c r="J15" s="115">
        <v>13</v>
      </c>
      <c r="K15" s="113">
        <v>10</v>
      </c>
      <c r="L15" s="116">
        <v>0.7692307692307693</v>
      </c>
      <c r="M15" s="117">
        <v>16</v>
      </c>
      <c r="N15" s="118">
        <v>0.3404255319148936</v>
      </c>
      <c r="O15" s="119">
        <v>31</v>
      </c>
      <c r="P15" s="118">
        <v>0.6595744680851063</v>
      </c>
      <c r="Q15" s="120">
        <v>47</v>
      </c>
      <c r="R15" s="119">
        <v>28</v>
      </c>
      <c r="S15" s="118">
        <v>0.5957446808510638</v>
      </c>
      <c r="T15" s="18"/>
    </row>
    <row r="16" spans="2:20" ht="19.5" customHeight="1" thickBot="1">
      <c r="B16" s="28"/>
      <c r="C16" s="74" t="s">
        <v>82</v>
      </c>
      <c r="D16" s="72" t="s">
        <v>76</v>
      </c>
      <c r="E16" s="160" t="s">
        <v>23</v>
      </c>
      <c r="F16" s="121" t="s">
        <v>123</v>
      </c>
      <c r="G16" s="121" t="s">
        <v>123</v>
      </c>
      <c r="H16" s="121" t="s">
        <v>123</v>
      </c>
      <c r="I16" s="121" t="s">
        <v>123</v>
      </c>
      <c r="J16" s="121" t="s">
        <v>123</v>
      </c>
      <c r="K16" s="121" t="s">
        <v>123</v>
      </c>
      <c r="L16" s="121" t="s">
        <v>123</v>
      </c>
      <c r="M16" s="64">
        <v>1</v>
      </c>
      <c r="N16" s="92">
        <v>0.3333333333333333</v>
      </c>
      <c r="O16" s="66">
        <v>2</v>
      </c>
      <c r="P16" s="92">
        <v>0.6666666666666666</v>
      </c>
      <c r="Q16" s="80">
        <v>3</v>
      </c>
      <c r="R16" s="66">
        <v>1</v>
      </c>
      <c r="S16" s="92">
        <v>0.3333333333333333</v>
      </c>
      <c r="T16" s="18"/>
    </row>
    <row r="17" spans="2:20" ht="19.5" customHeight="1" thickBot="1">
      <c r="B17" s="28"/>
      <c r="C17" s="111" t="s">
        <v>82</v>
      </c>
      <c r="D17" s="112" t="s">
        <v>77</v>
      </c>
      <c r="E17" s="161" t="s">
        <v>24</v>
      </c>
      <c r="F17" s="122" t="s">
        <v>123</v>
      </c>
      <c r="G17" s="122" t="s">
        <v>123</v>
      </c>
      <c r="H17" s="122" t="s">
        <v>123</v>
      </c>
      <c r="I17" s="122" t="s">
        <v>123</v>
      </c>
      <c r="J17" s="122" t="s">
        <v>123</v>
      </c>
      <c r="K17" s="122" t="s">
        <v>123</v>
      </c>
      <c r="L17" s="122" t="s">
        <v>123</v>
      </c>
      <c r="M17" s="123" t="s">
        <v>123</v>
      </c>
      <c r="N17" s="124" t="s">
        <v>123</v>
      </c>
      <c r="O17" s="119">
        <v>1</v>
      </c>
      <c r="P17" s="118">
        <v>1</v>
      </c>
      <c r="Q17" s="120">
        <v>1</v>
      </c>
      <c r="R17" s="125" t="s">
        <v>123</v>
      </c>
      <c r="S17" s="124" t="s">
        <v>123</v>
      </c>
      <c r="T17" s="18"/>
    </row>
    <row r="18" spans="2:20" ht="19.5" customHeight="1" thickBot="1">
      <c r="B18" s="28"/>
      <c r="C18" s="74" t="s">
        <v>82</v>
      </c>
      <c r="D18" s="72">
        <v>104</v>
      </c>
      <c r="E18" s="160" t="s">
        <v>25</v>
      </c>
      <c r="F18" s="121" t="s">
        <v>123</v>
      </c>
      <c r="G18" s="121" t="s">
        <v>123</v>
      </c>
      <c r="H18" s="121" t="s">
        <v>123</v>
      </c>
      <c r="I18" s="121" t="s">
        <v>123</v>
      </c>
      <c r="J18" s="121" t="s">
        <v>123</v>
      </c>
      <c r="K18" s="121" t="s">
        <v>123</v>
      </c>
      <c r="L18" s="121" t="s">
        <v>123</v>
      </c>
      <c r="M18" s="64">
        <v>103</v>
      </c>
      <c r="N18" s="92">
        <v>0.3786764705882353</v>
      </c>
      <c r="O18" s="66">
        <v>169</v>
      </c>
      <c r="P18" s="92">
        <v>0.6213235294117647</v>
      </c>
      <c r="Q18" s="80">
        <v>272</v>
      </c>
      <c r="R18" s="66">
        <v>178</v>
      </c>
      <c r="S18" s="92">
        <v>0.6544117647058824</v>
      </c>
      <c r="T18" s="18"/>
    </row>
    <row r="19" spans="2:20" ht="19.5" customHeight="1" thickBot="1">
      <c r="B19" s="28"/>
      <c r="C19" s="111" t="s">
        <v>83</v>
      </c>
      <c r="D19" s="112">
        <v>60</v>
      </c>
      <c r="E19" s="161" t="s">
        <v>26</v>
      </c>
      <c r="F19" s="113">
        <v>3</v>
      </c>
      <c r="G19" s="114">
        <v>1</v>
      </c>
      <c r="H19" s="122" t="s">
        <v>123</v>
      </c>
      <c r="I19" s="128" t="s">
        <v>123</v>
      </c>
      <c r="J19" s="115">
        <v>3</v>
      </c>
      <c r="K19" s="113">
        <v>3</v>
      </c>
      <c r="L19" s="116">
        <v>1</v>
      </c>
      <c r="M19" s="117">
        <v>51</v>
      </c>
      <c r="N19" s="118">
        <v>0.5257731958762887</v>
      </c>
      <c r="O19" s="119">
        <v>46</v>
      </c>
      <c r="P19" s="118">
        <v>0.4742268041237113</v>
      </c>
      <c r="Q19" s="120">
        <v>97</v>
      </c>
      <c r="R19" s="119">
        <v>75</v>
      </c>
      <c r="S19" s="118">
        <v>0.7731958762886598</v>
      </c>
      <c r="T19" s="18"/>
    </row>
    <row r="20" spans="2:20" ht="19.5" customHeight="1" thickBot="1">
      <c r="B20" s="28"/>
      <c r="C20" s="153" t="s">
        <v>0</v>
      </c>
      <c r="D20" s="154"/>
      <c r="E20" s="155"/>
      <c r="F20" s="52">
        <f>SUM(F10:F19)</f>
        <v>24</v>
      </c>
      <c r="G20" s="91">
        <f>F20/J20</f>
        <v>0.48</v>
      </c>
      <c r="H20" s="60">
        <f>SUM(H10:H19)</f>
        <v>26</v>
      </c>
      <c r="I20" s="88">
        <f>H20/J20</f>
        <v>0.52</v>
      </c>
      <c r="J20" s="99">
        <f>SUM(J10:J19)</f>
        <v>50</v>
      </c>
      <c r="K20" s="60">
        <f>SUM(K10:K19)</f>
        <v>34</v>
      </c>
      <c r="L20" s="100">
        <f>K20/J20</f>
        <v>0.68</v>
      </c>
      <c r="M20" s="56">
        <f>SUM(M10:M19)</f>
        <v>296</v>
      </c>
      <c r="N20" s="95">
        <f>M20/Q20</f>
        <v>0.41456582633053224</v>
      </c>
      <c r="O20" s="55">
        <f>SUM(O10:O19)</f>
        <v>418</v>
      </c>
      <c r="P20" s="95">
        <f>O20/Q20</f>
        <v>0.5854341736694678</v>
      </c>
      <c r="Q20" s="94">
        <f>SUM(Q10:Q19)</f>
        <v>714</v>
      </c>
      <c r="R20" s="55">
        <f>SUM(R10:R19)</f>
        <v>467</v>
      </c>
      <c r="S20" s="95">
        <f>R20/Q20</f>
        <v>0.65406162464986</v>
      </c>
      <c r="T20" s="18"/>
    </row>
    <row r="21" spans="2:20" s="9" customFormat="1" ht="19.5" customHeight="1" thickBot="1">
      <c r="B21" s="30"/>
      <c r="C21" s="158" t="s">
        <v>70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20"/>
    </row>
    <row r="22" spans="2:20" ht="19.5" customHeight="1" thickBot="1">
      <c r="B22" s="28"/>
      <c r="C22" s="74" t="s">
        <v>84</v>
      </c>
      <c r="D22" s="72">
        <v>48</v>
      </c>
      <c r="E22" s="76" t="s">
        <v>59</v>
      </c>
      <c r="F22" s="62">
        <v>5</v>
      </c>
      <c r="G22" s="89">
        <v>0.2777777777777778</v>
      </c>
      <c r="H22" s="62">
        <v>13</v>
      </c>
      <c r="I22" s="89">
        <v>0.7222222222222222</v>
      </c>
      <c r="J22" s="79">
        <v>18</v>
      </c>
      <c r="K22" s="62">
        <v>8</v>
      </c>
      <c r="L22" s="96">
        <v>0.4444444444444444</v>
      </c>
      <c r="M22" s="64">
        <v>13</v>
      </c>
      <c r="N22" s="89">
        <v>0.2</v>
      </c>
      <c r="O22" s="62">
        <v>52</v>
      </c>
      <c r="P22" s="89">
        <v>0.8</v>
      </c>
      <c r="Q22" s="67">
        <v>65</v>
      </c>
      <c r="R22" s="62">
        <v>20</v>
      </c>
      <c r="S22" s="89">
        <v>0.3076923076923077</v>
      </c>
      <c r="T22" s="18"/>
    </row>
    <row r="23" spans="2:20" ht="19.5" customHeight="1" thickBot="1">
      <c r="B23" s="28"/>
      <c r="C23" s="75" t="s">
        <v>85</v>
      </c>
      <c r="D23" s="73">
        <v>109</v>
      </c>
      <c r="E23" s="162" t="s">
        <v>63</v>
      </c>
      <c r="F23" s="63">
        <v>3</v>
      </c>
      <c r="G23" s="90">
        <v>0.6</v>
      </c>
      <c r="H23" s="63">
        <v>2</v>
      </c>
      <c r="I23" s="90">
        <v>0.4</v>
      </c>
      <c r="J23" s="69">
        <v>5</v>
      </c>
      <c r="K23" s="63">
        <v>1</v>
      </c>
      <c r="L23" s="97">
        <v>0.2</v>
      </c>
      <c r="M23" s="65">
        <v>7</v>
      </c>
      <c r="N23" s="90">
        <v>0.35</v>
      </c>
      <c r="O23" s="63">
        <v>13</v>
      </c>
      <c r="P23" s="90">
        <v>0.65</v>
      </c>
      <c r="Q23" s="69">
        <v>20</v>
      </c>
      <c r="R23" s="63">
        <v>5</v>
      </c>
      <c r="S23" s="90">
        <v>0.25</v>
      </c>
      <c r="T23" s="18"/>
    </row>
    <row r="24" spans="2:20" ht="19.5" customHeight="1" thickBot="1">
      <c r="B24" s="28"/>
      <c r="C24" s="74" t="s">
        <v>86</v>
      </c>
      <c r="D24" s="72">
        <v>25</v>
      </c>
      <c r="E24" s="76" t="s">
        <v>39</v>
      </c>
      <c r="F24" s="62">
        <v>3</v>
      </c>
      <c r="G24" s="89">
        <v>0.3333333333333333</v>
      </c>
      <c r="H24" s="62">
        <v>6</v>
      </c>
      <c r="I24" s="89">
        <v>0.6666666666666666</v>
      </c>
      <c r="J24" s="79">
        <v>9</v>
      </c>
      <c r="K24" s="62">
        <v>4</v>
      </c>
      <c r="L24" s="96">
        <v>0.4444444444444444</v>
      </c>
      <c r="M24" s="64">
        <v>9</v>
      </c>
      <c r="N24" s="89">
        <v>0.24324324324324326</v>
      </c>
      <c r="O24" s="62">
        <v>28</v>
      </c>
      <c r="P24" s="89">
        <v>0.7567567567567568</v>
      </c>
      <c r="Q24" s="67">
        <v>37</v>
      </c>
      <c r="R24" s="62">
        <v>24</v>
      </c>
      <c r="S24" s="89">
        <v>0.6486486486486487</v>
      </c>
      <c r="T24" s="18"/>
    </row>
    <row r="25" spans="2:20" ht="19.5" customHeight="1" thickBot="1">
      <c r="B25" s="28"/>
      <c r="C25" s="75" t="s">
        <v>87</v>
      </c>
      <c r="D25" s="73">
        <v>20</v>
      </c>
      <c r="E25" s="162" t="s">
        <v>34</v>
      </c>
      <c r="F25" s="63">
        <v>5</v>
      </c>
      <c r="G25" s="90">
        <v>0.625</v>
      </c>
      <c r="H25" s="63">
        <v>3</v>
      </c>
      <c r="I25" s="90">
        <v>0.375</v>
      </c>
      <c r="J25" s="69">
        <v>8</v>
      </c>
      <c r="K25" s="63">
        <v>4</v>
      </c>
      <c r="L25" s="97">
        <v>0.5</v>
      </c>
      <c r="M25" s="65">
        <v>24</v>
      </c>
      <c r="N25" s="90">
        <v>0.46153846153846156</v>
      </c>
      <c r="O25" s="63">
        <v>28</v>
      </c>
      <c r="P25" s="90">
        <v>0.5384615384615384</v>
      </c>
      <c r="Q25" s="68">
        <v>52</v>
      </c>
      <c r="R25" s="63">
        <v>23</v>
      </c>
      <c r="S25" s="90">
        <v>0.4423076923076923</v>
      </c>
      <c r="T25" s="18"/>
    </row>
    <row r="26" spans="2:20" ht="19.5" customHeight="1" thickBot="1">
      <c r="B26" s="28"/>
      <c r="C26" s="74" t="s">
        <v>88</v>
      </c>
      <c r="D26" s="72">
        <v>103</v>
      </c>
      <c r="E26" s="76" t="s">
        <v>60</v>
      </c>
      <c r="F26" s="62">
        <v>3</v>
      </c>
      <c r="G26" s="89">
        <v>0.23076923076923078</v>
      </c>
      <c r="H26" s="62">
        <v>10</v>
      </c>
      <c r="I26" s="89">
        <v>0.7692307692307693</v>
      </c>
      <c r="J26" s="79">
        <v>13</v>
      </c>
      <c r="K26" s="62">
        <v>10</v>
      </c>
      <c r="L26" s="96">
        <v>0.7692307692307693</v>
      </c>
      <c r="M26" s="64">
        <v>12</v>
      </c>
      <c r="N26" s="89">
        <v>0.23529411764705882</v>
      </c>
      <c r="O26" s="62">
        <v>39</v>
      </c>
      <c r="P26" s="89">
        <v>0.7647058823529411</v>
      </c>
      <c r="Q26" s="67">
        <v>51</v>
      </c>
      <c r="R26" s="62">
        <v>26</v>
      </c>
      <c r="S26" s="89">
        <v>0.5098039215686274</v>
      </c>
      <c r="T26" s="18"/>
    </row>
    <row r="27" spans="2:20" ht="19.5" customHeight="1" thickBot="1">
      <c r="B27" s="28"/>
      <c r="C27" s="75" t="s">
        <v>89</v>
      </c>
      <c r="D27" s="73">
        <v>50</v>
      </c>
      <c r="E27" s="162" t="s">
        <v>61</v>
      </c>
      <c r="F27" s="63">
        <v>1</v>
      </c>
      <c r="G27" s="90">
        <v>0.25</v>
      </c>
      <c r="H27" s="63">
        <v>3</v>
      </c>
      <c r="I27" s="90">
        <v>0.75</v>
      </c>
      <c r="J27" s="69">
        <v>4</v>
      </c>
      <c r="K27" s="63">
        <v>2</v>
      </c>
      <c r="L27" s="90">
        <v>0.5</v>
      </c>
      <c r="M27" s="65">
        <v>3</v>
      </c>
      <c r="N27" s="90">
        <v>0.11538461538461539</v>
      </c>
      <c r="O27" s="63">
        <v>23</v>
      </c>
      <c r="P27" s="90">
        <v>0.8846153846153846</v>
      </c>
      <c r="Q27" s="68">
        <v>26</v>
      </c>
      <c r="R27" s="63">
        <v>6</v>
      </c>
      <c r="S27" s="90">
        <v>0.23076923076923078</v>
      </c>
      <c r="T27" s="18"/>
    </row>
    <row r="28" spans="2:20" ht="19.5" customHeight="1" thickBot="1">
      <c r="B28" s="28"/>
      <c r="C28" s="74" t="s">
        <v>90</v>
      </c>
      <c r="D28" s="72">
        <v>18</v>
      </c>
      <c r="E28" s="163" t="s">
        <v>91</v>
      </c>
      <c r="F28" s="121" t="s">
        <v>123</v>
      </c>
      <c r="G28" s="126" t="s">
        <v>123</v>
      </c>
      <c r="H28" s="62">
        <v>5</v>
      </c>
      <c r="I28" s="89">
        <v>1</v>
      </c>
      <c r="J28" s="79">
        <v>5</v>
      </c>
      <c r="K28" s="121" t="s">
        <v>123</v>
      </c>
      <c r="L28" s="93">
        <v>0</v>
      </c>
      <c r="M28" s="64">
        <v>2</v>
      </c>
      <c r="N28" s="89">
        <v>0.06896551724137931</v>
      </c>
      <c r="O28" s="62">
        <v>27</v>
      </c>
      <c r="P28" s="89">
        <v>0.9310344827586207</v>
      </c>
      <c r="Q28" s="67">
        <v>29</v>
      </c>
      <c r="R28" s="62">
        <v>3</v>
      </c>
      <c r="S28" s="89">
        <v>0.10344827586206896</v>
      </c>
      <c r="T28" s="18"/>
    </row>
    <row r="29" spans="2:20" ht="19.5" customHeight="1" thickBot="1">
      <c r="B29" s="28"/>
      <c r="C29" s="133" t="s">
        <v>0</v>
      </c>
      <c r="D29" s="134"/>
      <c r="E29" s="135"/>
      <c r="F29" s="77">
        <f>SUM(F22:F28)</f>
        <v>20</v>
      </c>
      <c r="G29" s="102">
        <f>F29/J29</f>
        <v>0.3225806451612903</v>
      </c>
      <c r="H29" s="77">
        <f>SUM(H22:H28)</f>
        <v>42</v>
      </c>
      <c r="I29" s="102">
        <f>H29/J29</f>
        <v>0.6774193548387096</v>
      </c>
      <c r="J29" s="77">
        <f>SUM(J22:J28)</f>
        <v>62</v>
      </c>
      <c r="K29" s="77">
        <f>SUM(K22:K28)</f>
        <v>29</v>
      </c>
      <c r="L29" s="101">
        <f>K29/J29</f>
        <v>0.46774193548387094</v>
      </c>
      <c r="M29" s="77">
        <f>SUM(M22:M28)</f>
        <v>70</v>
      </c>
      <c r="N29" s="102">
        <f>M29/Q29</f>
        <v>0.25</v>
      </c>
      <c r="O29" s="77">
        <f>SUM(O22:O28)</f>
        <v>210</v>
      </c>
      <c r="P29" s="102">
        <f>O29/Q29</f>
        <v>0.75</v>
      </c>
      <c r="Q29" s="77">
        <f>SUM(Q22:Q28)</f>
        <v>280</v>
      </c>
      <c r="R29" s="77">
        <f>SUM(R22:R28)</f>
        <v>107</v>
      </c>
      <c r="S29" s="101">
        <f>R29/Q29</f>
        <v>0.3821428571428571</v>
      </c>
      <c r="T29" s="18"/>
    </row>
    <row r="30" spans="2:20" s="9" customFormat="1" ht="19.5" customHeight="1" thickBot="1">
      <c r="B30" s="30"/>
      <c r="C30" s="158" t="s">
        <v>71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20"/>
    </row>
    <row r="31" spans="2:20" ht="19.5" customHeight="1" thickBot="1">
      <c r="B31" s="28"/>
      <c r="C31" s="74" t="s">
        <v>92</v>
      </c>
      <c r="D31" s="72">
        <v>26</v>
      </c>
      <c r="E31" s="76" t="s">
        <v>30</v>
      </c>
      <c r="F31" s="62">
        <v>3</v>
      </c>
      <c r="G31" s="89">
        <v>0.16666666666666666</v>
      </c>
      <c r="H31" s="62">
        <v>15</v>
      </c>
      <c r="I31" s="89">
        <v>0.8333333333333334</v>
      </c>
      <c r="J31" s="79">
        <v>18</v>
      </c>
      <c r="K31" s="62">
        <v>12</v>
      </c>
      <c r="L31" s="96">
        <v>0.6666666666666666</v>
      </c>
      <c r="M31" s="64">
        <v>6</v>
      </c>
      <c r="N31" s="89">
        <v>0.10526315789473684</v>
      </c>
      <c r="O31" s="62">
        <v>51</v>
      </c>
      <c r="P31" s="89">
        <v>0.8947368421052632</v>
      </c>
      <c r="Q31" s="67">
        <v>57</v>
      </c>
      <c r="R31" s="62">
        <v>33</v>
      </c>
      <c r="S31" s="89">
        <v>0.5789473684210527</v>
      </c>
      <c r="T31" s="18"/>
    </row>
    <row r="32" spans="2:20" ht="19.5" customHeight="1" thickBot="1">
      <c r="B32" s="28"/>
      <c r="C32" s="75" t="s">
        <v>93</v>
      </c>
      <c r="D32" s="73">
        <v>27</v>
      </c>
      <c r="E32" s="162" t="s">
        <v>31</v>
      </c>
      <c r="F32" s="63">
        <v>1</v>
      </c>
      <c r="G32" s="90">
        <v>0.125</v>
      </c>
      <c r="H32" s="63">
        <v>7</v>
      </c>
      <c r="I32" s="90">
        <v>0.875</v>
      </c>
      <c r="J32" s="69">
        <v>8</v>
      </c>
      <c r="K32" s="63">
        <v>2</v>
      </c>
      <c r="L32" s="90">
        <v>0.25</v>
      </c>
      <c r="M32" s="65">
        <v>7</v>
      </c>
      <c r="N32" s="90">
        <v>0.175</v>
      </c>
      <c r="O32" s="63">
        <v>33</v>
      </c>
      <c r="P32" s="90">
        <v>0.825</v>
      </c>
      <c r="Q32" s="68">
        <v>40</v>
      </c>
      <c r="R32" s="63">
        <v>24</v>
      </c>
      <c r="S32" s="90">
        <v>0.6</v>
      </c>
      <c r="T32" s="18"/>
    </row>
    <row r="33" spans="2:20" ht="19.5" customHeight="1" thickBot="1">
      <c r="B33" s="28"/>
      <c r="C33" s="74" t="s">
        <v>94</v>
      </c>
      <c r="D33" s="72">
        <v>29</v>
      </c>
      <c r="E33" s="76" t="s">
        <v>32</v>
      </c>
      <c r="F33" s="62">
        <v>4</v>
      </c>
      <c r="G33" s="89">
        <v>0.5</v>
      </c>
      <c r="H33" s="62">
        <v>4</v>
      </c>
      <c r="I33" s="89">
        <v>0.5</v>
      </c>
      <c r="J33" s="79">
        <v>8</v>
      </c>
      <c r="K33" s="62">
        <v>7</v>
      </c>
      <c r="L33" s="96">
        <v>0.875</v>
      </c>
      <c r="M33" s="64">
        <v>21</v>
      </c>
      <c r="N33" s="89">
        <v>0.3088235294117647</v>
      </c>
      <c r="O33" s="62">
        <v>47</v>
      </c>
      <c r="P33" s="89">
        <v>0.6911764705882353</v>
      </c>
      <c r="Q33" s="67">
        <v>68</v>
      </c>
      <c r="R33" s="62">
        <v>44</v>
      </c>
      <c r="S33" s="89">
        <v>0.6470588235294118</v>
      </c>
      <c r="T33" s="18"/>
    </row>
    <row r="34" spans="2:20" ht="19.5" customHeight="1" thickBot="1">
      <c r="B34" s="28"/>
      <c r="C34" s="75" t="s">
        <v>94</v>
      </c>
      <c r="D34" s="73">
        <v>38</v>
      </c>
      <c r="E34" s="162" t="s">
        <v>33</v>
      </c>
      <c r="F34" s="63">
        <v>3</v>
      </c>
      <c r="G34" s="90">
        <v>0.3333333333333333</v>
      </c>
      <c r="H34" s="63">
        <v>6</v>
      </c>
      <c r="I34" s="90">
        <v>0.6666666666666666</v>
      </c>
      <c r="J34" s="69">
        <v>9</v>
      </c>
      <c r="K34" s="63">
        <v>8</v>
      </c>
      <c r="L34" s="90">
        <v>0.8888888888888888</v>
      </c>
      <c r="M34" s="65">
        <v>6</v>
      </c>
      <c r="N34" s="90">
        <v>0.24</v>
      </c>
      <c r="O34" s="63">
        <v>19</v>
      </c>
      <c r="P34" s="90">
        <v>0.76</v>
      </c>
      <c r="Q34" s="68">
        <v>25</v>
      </c>
      <c r="R34" s="63">
        <v>22</v>
      </c>
      <c r="S34" s="90">
        <v>0.88</v>
      </c>
      <c r="T34" s="18"/>
    </row>
    <row r="35" spans="2:20" ht="19.5" customHeight="1" thickBot="1">
      <c r="B35" s="28"/>
      <c r="C35" s="74" t="s">
        <v>95</v>
      </c>
      <c r="D35" s="72">
        <v>36</v>
      </c>
      <c r="E35" s="76" t="s">
        <v>35</v>
      </c>
      <c r="F35" s="121" t="s">
        <v>123</v>
      </c>
      <c r="G35" s="126" t="s">
        <v>123</v>
      </c>
      <c r="H35" s="62">
        <v>2</v>
      </c>
      <c r="I35" s="89">
        <v>1</v>
      </c>
      <c r="J35" s="79">
        <v>2</v>
      </c>
      <c r="K35" s="62">
        <v>2</v>
      </c>
      <c r="L35" s="96">
        <v>1</v>
      </c>
      <c r="M35" s="64">
        <v>7</v>
      </c>
      <c r="N35" s="89">
        <v>0.28</v>
      </c>
      <c r="O35" s="62">
        <v>18</v>
      </c>
      <c r="P35" s="89">
        <v>0.72</v>
      </c>
      <c r="Q35" s="67">
        <v>25</v>
      </c>
      <c r="R35" s="62">
        <v>19</v>
      </c>
      <c r="S35" s="89">
        <v>0.76</v>
      </c>
      <c r="T35" s="18"/>
    </row>
    <row r="36" spans="2:20" ht="19.5" customHeight="1" thickBot="1">
      <c r="B36" s="28"/>
      <c r="C36" s="75" t="s">
        <v>96</v>
      </c>
      <c r="D36" s="73">
        <v>13</v>
      </c>
      <c r="E36" s="162" t="s">
        <v>36</v>
      </c>
      <c r="F36" s="63">
        <v>5</v>
      </c>
      <c r="G36" s="90">
        <v>0.45454545454545453</v>
      </c>
      <c r="H36" s="63">
        <v>6</v>
      </c>
      <c r="I36" s="90">
        <v>0.5454545454545454</v>
      </c>
      <c r="J36" s="69">
        <v>11</v>
      </c>
      <c r="K36" s="63">
        <v>7</v>
      </c>
      <c r="L36" s="90">
        <v>0.6363636363636364</v>
      </c>
      <c r="M36" s="65">
        <v>6</v>
      </c>
      <c r="N36" s="90">
        <v>0.13953488372093023</v>
      </c>
      <c r="O36" s="63">
        <v>37</v>
      </c>
      <c r="P36" s="90">
        <v>0.8604651162790697</v>
      </c>
      <c r="Q36" s="68">
        <v>43</v>
      </c>
      <c r="R36" s="63">
        <v>23</v>
      </c>
      <c r="S36" s="90">
        <v>0.5348837209302325</v>
      </c>
      <c r="T36" s="18"/>
    </row>
    <row r="37" spans="2:20" ht="19.5" customHeight="1" thickBot="1">
      <c r="B37" s="28"/>
      <c r="C37" s="133" t="s">
        <v>0</v>
      </c>
      <c r="D37" s="134"/>
      <c r="E37" s="135"/>
      <c r="F37" s="77">
        <f>SUM(F31:F36)</f>
        <v>16</v>
      </c>
      <c r="G37" s="98">
        <f>F37/J37</f>
        <v>0.2857142857142857</v>
      </c>
      <c r="H37" s="77">
        <f>SUM(H31:H36)</f>
        <v>40</v>
      </c>
      <c r="I37" s="98">
        <f>H37/J37</f>
        <v>0.7142857142857143</v>
      </c>
      <c r="J37" s="77">
        <f>SUM(J31:J36)</f>
        <v>56</v>
      </c>
      <c r="K37" s="61">
        <f>SUM(K31:K36)</f>
        <v>38</v>
      </c>
      <c r="L37" s="98">
        <f>K37/J37</f>
        <v>0.6785714285714286</v>
      </c>
      <c r="M37" s="77">
        <f>SUM(M31:M36)</f>
        <v>53</v>
      </c>
      <c r="N37" s="98">
        <f>M37/Q37</f>
        <v>0.2054263565891473</v>
      </c>
      <c r="O37" s="77">
        <f>SUM(O31:O36)</f>
        <v>205</v>
      </c>
      <c r="P37" s="98">
        <f>O37/Q37</f>
        <v>0.7945736434108527</v>
      </c>
      <c r="Q37" s="77">
        <f>SUM(Q31:Q36)</f>
        <v>258</v>
      </c>
      <c r="R37" s="61">
        <f>SUM(R31:R36)</f>
        <v>165</v>
      </c>
      <c r="S37" s="98">
        <f>R37/Q37</f>
        <v>0.6395348837209303</v>
      </c>
      <c r="T37" s="18"/>
    </row>
    <row r="38" spans="2:20" s="9" customFormat="1" ht="19.5" customHeight="1" thickBot="1">
      <c r="B38" s="30"/>
      <c r="C38" s="142" t="s">
        <v>72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4"/>
      <c r="T38" s="20"/>
    </row>
    <row r="39" spans="2:20" ht="19.5" customHeight="1" thickBot="1">
      <c r="B39" s="28"/>
      <c r="C39" s="74" t="s">
        <v>97</v>
      </c>
      <c r="D39" s="72">
        <v>17</v>
      </c>
      <c r="E39" s="76" t="s">
        <v>37</v>
      </c>
      <c r="F39" s="62">
        <v>1</v>
      </c>
      <c r="G39" s="89">
        <v>0.14285714285714285</v>
      </c>
      <c r="H39" s="62">
        <v>6</v>
      </c>
      <c r="I39" s="89">
        <v>0.8571428571428571</v>
      </c>
      <c r="J39" s="79">
        <v>7</v>
      </c>
      <c r="K39" s="62">
        <v>5</v>
      </c>
      <c r="L39" s="96">
        <v>0.7142857142857143</v>
      </c>
      <c r="M39" s="64">
        <v>7</v>
      </c>
      <c r="N39" s="89">
        <v>0.1320754716981132</v>
      </c>
      <c r="O39" s="62">
        <v>46</v>
      </c>
      <c r="P39" s="89">
        <v>0.8679245283018868</v>
      </c>
      <c r="Q39" s="67">
        <v>53</v>
      </c>
      <c r="R39" s="62">
        <v>39</v>
      </c>
      <c r="S39" s="89">
        <v>0.7358490566037735</v>
      </c>
      <c r="T39" s="18"/>
    </row>
    <row r="40" spans="2:20" ht="19.5" customHeight="1" thickBot="1">
      <c r="B40" s="28"/>
      <c r="C40" s="75" t="s">
        <v>86</v>
      </c>
      <c r="D40" s="73">
        <v>32</v>
      </c>
      <c r="E40" s="162" t="s">
        <v>40</v>
      </c>
      <c r="F40" s="63">
        <v>2</v>
      </c>
      <c r="G40" s="90">
        <v>0.13333333333333333</v>
      </c>
      <c r="H40" s="63">
        <v>13</v>
      </c>
      <c r="I40" s="90">
        <v>0.8666666666666667</v>
      </c>
      <c r="J40" s="69">
        <v>15</v>
      </c>
      <c r="K40" s="63">
        <v>9</v>
      </c>
      <c r="L40" s="90">
        <v>0.6</v>
      </c>
      <c r="M40" s="65">
        <v>3</v>
      </c>
      <c r="N40" s="90">
        <v>0.047619047619047616</v>
      </c>
      <c r="O40" s="63">
        <v>60</v>
      </c>
      <c r="P40" s="90">
        <v>0.9523809523809523</v>
      </c>
      <c r="Q40" s="68">
        <v>63</v>
      </c>
      <c r="R40" s="63">
        <v>28</v>
      </c>
      <c r="S40" s="90">
        <v>0.4444444444444444</v>
      </c>
      <c r="T40" s="18"/>
    </row>
    <row r="41" spans="2:20" ht="19.5" customHeight="1" thickBot="1">
      <c r="B41" s="28"/>
      <c r="C41" s="74" t="s">
        <v>98</v>
      </c>
      <c r="D41" s="72">
        <v>30</v>
      </c>
      <c r="E41" s="76" t="s">
        <v>41</v>
      </c>
      <c r="F41" s="62">
        <v>3</v>
      </c>
      <c r="G41" s="89">
        <v>0.25</v>
      </c>
      <c r="H41" s="62">
        <v>9</v>
      </c>
      <c r="I41" s="89">
        <v>0.75</v>
      </c>
      <c r="J41" s="79">
        <v>12</v>
      </c>
      <c r="K41" s="62">
        <v>6</v>
      </c>
      <c r="L41" s="96">
        <v>0.5</v>
      </c>
      <c r="M41" s="64">
        <v>7</v>
      </c>
      <c r="N41" s="89">
        <v>0.12727272727272726</v>
      </c>
      <c r="O41" s="62">
        <v>48</v>
      </c>
      <c r="P41" s="89">
        <v>0.8727272727272727</v>
      </c>
      <c r="Q41" s="67">
        <v>55</v>
      </c>
      <c r="R41" s="62">
        <v>11</v>
      </c>
      <c r="S41" s="89">
        <v>0.2</v>
      </c>
      <c r="T41" s="18"/>
    </row>
    <row r="42" spans="2:20" ht="19.5" customHeight="1" thickBot="1">
      <c r="B42" s="28"/>
      <c r="C42" s="75" t="s">
        <v>99</v>
      </c>
      <c r="D42" s="73">
        <v>35</v>
      </c>
      <c r="E42" s="162" t="s">
        <v>42</v>
      </c>
      <c r="F42" s="129" t="s">
        <v>123</v>
      </c>
      <c r="G42" s="130" t="s">
        <v>123</v>
      </c>
      <c r="H42" s="63">
        <v>6</v>
      </c>
      <c r="I42" s="90">
        <v>1</v>
      </c>
      <c r="J42" s="69">
        <v>6</v>
      </c>
      <c r="K42" s="63">
        <v>2</v>
      </c>
      <c r="L42" s="90">
        <v>0.3333333333333333</v>
      </c>
      <c r="M42" s="65">
        <v>1</v>
      </c>
      <c r="N42" s="90">
        <v>0.04</v>
      </c>
      <c r="O42" s="63">
        <v>24</v>
      </c>
      <c r="P42" s="90">
        <v>0.96</v>
      </c>
      <c r="Q42" s="68">
        <v>25</v>
      </c>
      <c r="R42" s="63">
        <v>6</v>
      </c>
      <c r="S42" s="90">
        <v>0.24</v>
      </c>
      <c r="T42" s="18"/>
    </row>
    <row r="43" spans="2:20" ht="19.5" customHeight="1" thickBot="1">
      <c r="B43" s="28"/>
      <c r="C43" s="74" t="s">
        <v>100</v>
      </c>
      <c r="D43" s="72">
        <v>54</v>
      </c>
      <c r="E43" s="76" t="s">
        <v>46</v>
      </c>
      <c r="F43" s="62">
        <v>7</v>
      </c>
      <c r="G43" s="89">
        <v>0.4117647058823529</v>
      </c>
      <c r="H43" s="62">
        <v>10</v>
      </c>
      <c r="I43" s="89">
        <v>0.5882352941176471</v>
      </c>
      <c r="J43" s="79">
        <v>17</v>
      </c>
      <c r="K43" s="62">
        <v>15</v>
      </c>
      <c r="L43" s="96">
        <v>0.8823529411764706</v>
      </c>
      <c r="M43" s="64">
        <v>24</v>
      </c>
      <c r="N43" s="89">
        <v>0.46153846153846156</v>
      </c>
      <c r="O43" s="62">
        <v>28</v>
      </c>
      <c r="P43" s="89">
        <v>0.5384615384615384</v>
      </c>
      <c r="Q43" s="67">
        <v>52</v>
      </c>
      <c r="R43" s="62">
        <v>43</v>
      </c>
      <c r="S43" s="89">
        <v>0.8269230769230769</v>
      </c>
      <c r="T43" s="18"/>
    </row>
    <row r="44" spans="2:20" ht="19.5" customHeight="1" thickBot="1">
      <c r="B44" s="28"/>
      <c r="C44" s="75" t="s">
        <v>101</v>
      </c>
      <c r="D44" s="73">
        <v>37</v>
      </c>
      <c r="E44" s="162" t="s">
        <v>47</v>
      </c>
      <c r="F44" s="129" t="s">
        <v>123</v>
      </c>
      <c r="G44" s="130" t="s">
        <v>123</v>
      </c>
      <c r="H44" s="63">
        <v>8</v>
      </c>
      <c r="I44" s="90">
        <v>1</v>
      </c>
      <c r="J44" s="69">
        <v>8</v>
      </c>
      <c r="K44" s="63">
        <v>1</v>
      </c>
      <c r="L44" s="90">
        <v>0.125</v>
      </c>
      <c r="M44" s="65">
        <v>8</v>
      </c>
      <c r="N44" s="90">
        <v>0.2</v>
      </c>
      <c r="O44" s="63">
        <v>32</v>
      </c>
      <c r="P44" s="90">
        <v>0.8</v>
      </c>
      <c r="Q44" s="68">
        <v>40</v>
      </c>
      <c r="R44" s="63">
        <v>2</v>
      </c>
      <c r="S44" s="90">
        <v>0.05</v>
      </c>
      <c r="T44" s="18"/>
    </row>
    <row r="45" spans="2:20" ht="19.5" customHeight="1" thickBot="1">
      <c r="B45" s="28"/>
      <c r="C45" s="74" t="s">
        <v>102</v>
      </c>
      <c r="D45" s="72">
        <v>10</v>
      </c>
      <c r="E45" s="76" t="s">
        <v>54</v>
      </c>
      <c r="F45" s="62">
        <v>16</v>
      </c>
      <c r="G45" s="89">
        <v>0.2711864406779661</v>
      </c>
      <c r="H45" s="62">
        <v>43</v>
      </c>
      <c r="I45" s="89">
        <v>0.7288135593220338</v>
      </c>
      <c r="J45" s="79">
        <v>59</v>
      </c>
      <c r="K45" s="62">
        <v>36</v>
      </c>
      <c r="L45" s="96">
        <v>0.6101694915254238</v>
      </c>
      <c r="M45" s="64">
        <v>53</v>
      </c>
      <c r="N45" s="89">
        <v>0.33974358974358976</v>
      </c>
      <c r="O45" s="62">
        <v>103</v>
      </c>
      <c r="P45" s="89">
        <v>0.6602564102564102</v>
      </c>
      <c r="Q45" s="67">
        <v>156</v>
      </c>
      <c r="R45" s="62">
        <v>91</v>
      </c>
      <c r="S45" s="89">
        <v>0.5833333333333334</v>
      </c>
      <c r="T45" s="18"/>
    </row>
    <row r="46" spans="2:20" ht="19.5" customHeight="1" thickBot="1">
      <c r="B46" s="28"/>
      <c r="C46" s="75" t="s">
        <v>103</v>
      </c>
      <c r="D46" s="73">
        <v>53</v>
      </c>
      <c r="E46" s="162" t="s">
        <v>51</v>
      </c>
      <c r="F46" s="63">
        <v>2</v>
      </c>
      <c r="G46" s="90">
        <v>0.2222222222222222</v>
      </c>
      <c r="H46" s="63">
        <v>7</v>
      </c>
      <c r="I46" s="90">
        <v>0.7777777777777778</v>
      </c>
      <c r="J46" s="69">
        <v>9</v>
      </c>
      <c r="K46" s="63">
        <v>7</v>
      </c>
      <c r="L46" s="90">
        <v>0.7777777777777778</v>
      </c>
      <c r="M46" s="65">
        <v>12</v>
      </c>
      <c r="N46" s="90">
        <v>0.3157894736842105</v>
      </c>
      <c r="O46" s="63">
        <v>26</v>
      </c>
      <c r="P46" s="90">
        <v>0.6842105263157895</v>
      </c>
      <c r="Q46" s="68">
        <v>38</v>
      </c>
      <c r="R46" s="63">
        <v>28</v>
      </c>
      <c r="S46" s="90">
        <v>0.7368421052631579</v>
      </c>
      <c r="T46" s="18"/>
    </row>
    <row r="47" spans="2:20" ht="19.5" customHeight="1" thickBot="1">
      <c r="B47" s="28"/>
      <c r="C47" s="133" t="s">
        <v>0</v>
      </c>
      <c r="D47" s="134"/>
      <c r="E47" s="135"/>
      <c r="F47" s="77">
        <f>SUM(F39:F46)</f>
        <v>31</v>
      </c>
      <c r="G47" s="102">
        <f>F47/J47</f>
        <v>0.23308270676691728</v>
      </c>
      <c r="H47" s="77">
        <f>SUM(H39:H46)</f>
        <v>102</v>
      </c>
      <c r="I47" s="102">
        <f>H47/J47</f>
        <v>0.7669172932330827</v>
      </c>
      <c r="J47" s="77">
        <f>SUM(J39:J46)</f>
        <v>133</v>
      </c>
      <c r="K47" s="77">
        <f>SUM(K39:K46)</f>
        <v>81</v>
      </c>
      <c r="L47" s="102">
        <f>K47/J47</f>
        <v>0.6090225563909775</v>
      </c>
      <c r="M47" s="77">
        <f>SUM(M39:M46)</f>
        <v>115</v>
      </c>
      <c r="N47" s="102">
        <f>M47/Q47</f>
        <v>0.23858921161825727</v>
      </c>
      <c r="O47" s="77">
        <f>SUM(O39:O46)</f>
        <v>367</v>
      </c>
      <c r="P47" s="102">
        <f>O47/Q47</f>
        <v>0.7614107883817427</v>
      </c>
      <c r="Q47" s="77">
        <f>SUM(Q39:Q46)</f>
        <v>482</v>
      </c>
      <c r="R47" s="77">
        <f>SUM(R39:R46)</f>
        <v>248</v>
      </c>
      <c r="S47" s="102">
        <f>R47/Q47</f>
        <v>0.5145228215767634</v>
      </c>
      <c r="T47" s="18"/>
    </row>
    <row r="48" spans="2:20" s="9" customFormat="1" ht="19.5" customHeight="1" thickBot="1">
      <c r="B48" s="30"/>
      <c r="C48" s="142" t="s">
        <v>73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4"/>
      <c r="T48" s="20"/>
    </row>
    <row r="49" spans="2:20" ht="19.5" customHeight="1" thickBot="1">
      <c r="B49" s="28"/>
      <c r="C49" s="74" t="s">
        <v>104</v>
      </c>
      <c r="D49" s="72">
        <v>106</v>
      </c>
      <c r="E49" s="76" t="s">
        <v>62</v>
      </c>
      <c r="F49" s="62">
        <v>9</v>
      </c>
      <c r="G49" s="89">
        <v>0.5</v>
      </c>
      <c r="H49" s="62">
        <v>9</v>
      </c>
      <c r="I49" s="89">
        <v>0.5</v>
      </c>
      <c r="J49" s="79">
        <v>18</v>
      </c>
      <c r="K49" s="62">
        <v>10</v>
      </c>
      <c r="L49" s="96">
        <v>0.5555555555555556</v>
      </c>
      <c r="M49" s="64">
        <v>21</v>
      </c>
      <c r="N49" s="89">
        <v>0.3559322033898305</v>
      </c>
      <c r="O49" s="62">
        <v>38</v>
      </c>
      <c r="P49" s="89">
        <v>0.6440677966101694</v>
      </c>
      <c r="Q49" s="67">
        <v>59</v>
      </c>
      <c r="R49" s="62">
        <v>32</v>
      </c>
      <c r="S49" s="89">
        <v>0.5423728813559322</v>
      </c>
      <c r="T49" s="18"/>
    </row>
    <row r="50" spans="2:20" ht="19.5" customHeight="1" thickBot="1">
      <c r="B50" s="28"/>
      <c r="C50" s="75" t="s">
        <v>103</v>
      </c>
      <c r="D50" s="73">
        <v>24</v>
      </c>
      <c r="E50" s="162" t="s">
        <v>50</v>
      </c>
      <c r="F50" s="63">
        <v>3</v>
      </c>
      <c r="G50" s="90">
        <v>0.6</v>
      </c>
      <c r="H50" s="63">
        <v>2</v>
      </c>
      <c r="I50" s="90">
        <v>0.4</v>
      </c>
      <c r="J50" s="69">
        <v>5</v>
      </c>
      <c r="K50" s="63">
        <v>2</v>
      </c>
      <c r="L50" s="90">
        <v>0.4</v>
      </c>
      <c r="M50" s="65">
        <v>13</v>
      </c>
      <c r="N50" s="90">
        <v>0.38235294117647056</v>
      </c>
      <c r="O50" s="63">
        <v>21</v>
      </c>
      <c r="P50" s="90">
        <v>0.6176470588235294</v>
      </c>
      <c r="Q50" s="68">
        <v>34</v>
      </c>
      <c r="R50" s="63">
        <v>23</v>
      </c>
      <c r="S50" s="90">
        <v>0.6764705882352942</v>
      </c>
      <c r="T50" s="18"/>
    </row>
    <row r="51" spans="2:20" ht="26.25" thickBot="1">
      <c r="B51" s="28"/>
      <c r="C51" s="74" t="s">
        <v>103</v>
      </c>
      <c r="D51" s="72">
        <v>110</v>
      </c>
      <c r="E51" s="76" t="s">
        <v>52</v>
      </c>
      <c r="F51" s="62">
        <v>12</v>
      </c>
      <c r="G51" s="89">
        <v>0.41379310344827586</v>
      </c>
      <c r="H51" s="62">
        <v>17</v>
      </c>
      <c r="I51" s="89">
        <v>0.5862068965517241</v>
      </c>
      <c r="J51" s="79">
        <v>29</v>
      </c>
      <c r="K51" s="62">
        <v>28</v>
      </c>
      <c r="L51" s="96">
        <v>0.9655172413793104</v>
      </c>
      <c r="M51" s="64">
        <v>26</v>
      </c>
      <c r="N51" s="89">
        <v>0.4126984126984127</v>
      </c>
      <c r="O51" s="62">
        <v>37</v>
      </c>
      <c r="P51" s="89">
        <v>0.5873015873015873</v>
      </c>
      <c r="Q51" s="67">
        <v>63</v>
      </c>
      <c r="R51" s="62">
        <v>51</v>
      </c>
      <c r="S51" s="89">
        <v>0.8095238095238095</v>
      </c>
      <c r="T51" s="18"/>
    </row>
    <row r="52" spans="2:20" ht="19.5" customHeight="1" thickBot="1">
      <c r="B52" s="28"/>
      <c r="C52" s="75" t="s">
        <v>105</v>
      </c>
      <c r="D52" s="73">
        <v>55</v>
      </c>
      <c r="E52" s="162" t="s">
        <v>53</v>
      </c>
      <c r="F52" s="63">
        <v>2</v>
      </c>
      <c r="G52" s="90">
        <v>0.25</v>
      </c>
      <c r="H52" s="63">
        <v>6</v>
      </c>
      <c r="I52" s="90">
        <v>0.75</v>
      </c>
      <c r="J52" s="69">
        <v>8</v>
      </c>
      <c r="K52" s="63">
        <v>3</v>
      </c>
      <c r="L52" s="90">
        <v>0.375</v>
      </c>
      <c r="M52" s="65">
        <v>9</v>
      </c>
      <c r="N52" s="90">
        <v>0.25</v>
      </c>
      <c r="O52" s="63">
        <v>27</v>
      </c>
      <c r="P52" s="90">
        <v>0.75</v>
      </c>
      <c r="Q52" s="68">
        <v>36</v>
      </c>
      <c r="R52" s="63">
        <v>10</v>
      </c>
      <c r="S52" s="90">
        <v>0.2777777777777778</v>
      </c>
      <c r="T52" s="18"/>
    </row>
    <row r="53" spans="2:20" ht="19.5" customHeight="1" thickBot="1">
      <c r="B53" s="28"/>
      <c r="C53" s="74" t="s">
        <v>106</v>
      </c>
      <c r="D53" s="72">
        <v>111</v>
      </c>
      <c r="E53" s="76" t="s">
        <v>64</v>
      </c>
      <c r="F53" s="62">
        <v>4</v>
      </c>
      <c r="G53" s="89">
        <v>0.8</v>
      </c>
      <c r="H53" s="62">
        <v>1</v>
      </c>
      <c r="I53" s="89">
        <v>0.2</v>
      </c>
      <c r="J53" s="79">
        <v>5</v>
      </c>
      <c r="K53" s="62">
        <v>3</v>
      </c>
      <c r="L53" s="96">
        <v>0.6</v>
      </c>
      <c r="M53" s="64">
        <v>13</v>
      </c>
      <c r="N53" s="89">
        <v>0.38235294117647056</v>
      </c>
      <c r="O53" s="62">
        <v>21</v>
      </c>
      <c r="P53" s="89">
        <v>0.6176470588235294</v>
      </c>
      <c r="Q53" s="67">
        <v>34</v>
      </c>
      <c r="R53" s="62">
        <v>13</v>
      </c>
      <c r="S53" s="89">
        <v>0.38235294117647056</v>
      </c>
      <c r="T53" s="18"/>
    </row>
    <row r="54" spans="2:20" ht="19.5" customHeight="1" thickBot="1">
      <c r="B54" s="28"/>
      <c r="C54" s="153" t="s">
        <v>0</v>
      </c>
      <c r="D54" s="154"/>
      <c r="E54" s="155"/>
      <c r="F54" s="78">
        <f>SUM(F49:F53)</f>
        <v>30</v>
      </c>
      <c r="G54" s="102">
        <f>F54/J54</f>
        <v>0.46153846153846156</v>
      </c>
      <c r="H54" s="78">
        <f>SUM(H49:H53)</f>
        <v>35</v>
      </c>
      <c r="I54" s="102">
        <f>H54/J54</f>
        <v>0.5384615384615384</v>
      </c>
      <c r="J54" s="127">
        <f>SUM(J49:J53)</f>
        <v>65</v>
      </c>
      <c r="K54" s="78">
        <f>SUM(K49:K53)</f>
        <v>46</v>
      </c>
      <c r="L54" s="102">
        <f>K54/J54</f>
        <v>0.7076923076923077</v>
      </c>
      <c r="M54" s="78">
        <f>SUM(M49:M53)</f>
        <v>82</v>
      </c>
      <c r="N54" s="102">
        <f>M54/Q54</f>
        <v>0.36283185840707965</v>
      </c>
      <c r="O54" s="78">
        <f>SUM(O49:O53)</f>
        <v>144</v>
      </c>
      <c r="P54" s="102">
        <f>O54/Q54</f>
        <v>0.6371681415929203</v>
      </c>
      <c r="Q54" s="131">
        <f>SUM(Q49:Q53)</f>
        <v>226</v>
      </c>
      <c r="R54" s="78">
        <f>SUM(R49:R53)</f>
        <v>129</v>
      </c>
      <c r="S54" s="102">
        <f>R54/Q54</f>
        <v>0.5707964601769911</v>
      </c>
      <c r="T54" s="18"/>
    </row>
    <row r="55" spans="2:20" s="9" customFormat="1" ht="19.5" customHeight="1" thickBot="1">
      <c r="B55" s="30"/>
      <c r="C55" s="142" t="s">
        <v>74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4"/>
      <c r="T55" s="20"/>
    </row>
    <row r="56" spans="2:20" ht="19.5" customHeight="1" thickBot="1">
      <c r="B56" s="28"/>
      <c r="C56" s="74" t="s">
        <v>107</v>
      </c>
      <c r="D56" s="72">
        <v>19</v>
      </c>
      <c r="E56" s="76" t="s">
        <v>38</v>
      </c>
      <c r="F56" s="62">
        <v>5</v>
      </c>
      <c r="G56" s="89">
        <v>0.45454545454545453</v>
      </c>
      <c r="H56" s="62">
        <v>6</v>
      </c>
      <c r="I56" s="89">
        <v>0.5454545454545454</v>
      </c>
      <c r="J56" s="79">
        <v>11</v>
      </c>
      <c r="K56" s="62">
        <v>4</v>
      </c>
      <c r="L56" s="96">
        <v>0.36363636363636365</v>
      </c>
      <c r="M56" s="64">
        <v>16</v>
      </c>
      <c r="N56" s="89">
        <v>0.2962962962962963</v>
      </c>
      <c r="O56" s="62">
        <v>38</v>
      </c>
      <c r="P56" s="89">
        <v>0.7037037037037037</v>
      </c>
      <c r="Q56" s="67">
        <v>54</v>
      </c>
      <c r="R56" s="62">
        <v>30</v>
      </c>
      <c r="S56" s="89">
        <v>0.5555555555555556</v>
      </c>
      <c r="T56" s="18"/>
    </row>
    <row r="57" spans="2:20" ht="19.5" customHeight="1" thickBot="1">
      <c r="B57" s="28"/>
      <c r="C57" s="75" t="s">
        <v>108</v>
      </c>
      <c r="D57" s="73">
        <v>28</v>
      </c>
      <c r="E57" s="162" t="s">
        <v>43</v>
      </c>
      <c r="F57" s="63">
        <v>7</v>
      </c>
      <c r="G57" s="90">
        <v>0.5833333333333334</v>
      </c>
      <c r="H57" s="63">
        <v>5</v>
      </c>
      <c r="I57" s="90">
        <v>0.4166666666666667</v>
      </c>
      <c r="J57" s="69">
        <v>12</v>
      </c>
      <c r="K57" s="63">
        <v>7</v>
      </c>
      <c r="L57" s="97">
        <v>0.5833333333333334</v>
      </c>
      <c r="M57" s="65">
        <v>14</v>
      </c>
      <c r="N57" s="90">
        <v>0.3111111111111111</v>
      </c>
      <c r="O57" s="63">
        <v>31</v>
      </c>
      <c r="P57" s="90">
        <v>0.6888888888888889</v>
      </c>
      <c r="Q57" s="68">
        <v>45</v>
      </c>
      <c r="R57" s="63">
        <v>26</v>
      </c>
      <c r="S57" s="90">
        <v>0.5777777777777777</v>
      </c>
      <c r="T57" s="18"/>
    </row>
    <row r="58" spans="2:20" ht="19.5" customHeight="1" thickBot="1">
      <c r="B58" s="28"/>
      <c r="C58" s="74" t="s">
        <v>108</v>
      </c>
      <c r="D58" s="72">
        <v>51</v>
      </c>
      <c r="E58" s="76" t="s">
        <v>44</v>
      </c>
      <c r="F58" s="62">
        <v>5</v>
      </c>
      <c r="G58" s="89">
        <v>0.5</v>
      </c>
      <c r="H58" s="62">
        <v>5</v>
      </c>
      <c r="I58" s="89">
        <v>0.5</v>
      </c>
      <c r="J58" s="79">
        <v>10</v>
      </c>
      <c r="K58" s="62">
        <v>6</v>
      </c>
      <c r="L58" s="96">
        <v>0.6</v>
      </c>
      <c r="M58" s="64">
        <v>14</v>
      </c>
      <c r="N58" s="89">
        <v>0.3333333333333333</v>
      </c>
      <c r="O58" s="62">
        <v>28</v>
      </c>
      <c r="P58" s="89">
        <v>0.6666666666666666</v>
      </c>
      <c r="Q58" s="67">
        <v>42</v>
      </c>
      <c r="R58" s="62">
        <v>17</v>
      </c>
      <c r="S58" s="89">
        <v>0.40476190476190477</v>
      </c>
      <c r="T58" s="18"/>
    </row>
    <row r="59" spans="2:20" ht="19.5" customHeight="1" thickBot="1">
      <c r="B59" s="28"/>
      <c r="C59" s="75" t="s">
        <v>109</v>
      </c>
      <c r="D59" s="73">
        <v>41</v>
      </c>
      <c r="E59" s="162" t="s">
        <v>45</v>
      </c>
      <c r="F59" s="63">
        <v>1</v>
      </c>
      <c r="G59" s="90">
        <v>0.25</v>
      </c>
      <c r="H59" s="63">
        <v>3</v>
      </c>
      <c r="I59" s="90">
        <v>0.75</v>
      </c>
      <c r="J59" s="69">
        <v>4</v>
      </c>
      <c r="K59" s="129" t="s">
        <v>123</v>
      </c>
      <c r="L59" s="130" t="s">
        <v>123</v>
      </c>
      <c r="M59" s="65">
        <v>9</v>
      </c>
      <c r="N59" s="90">
        <v>0.45</v>
      </c>
      <c r="O59" s="63">
        <v>11</v>
      </c>
      <c r="P59" s="90">
        <v>0.55</v>
      </c>
      <c r="Q59" s="69">
        <v>20</v>
      </c>
      <c r="R59" s="63">
        <v>4</v>
      </c>
      <c r="S59" s="90">
        <v>0.2</v>
      </c>
      <c r="T59" s="18"/>
    </row>
    <row r="60" spans="2:20" ht="19.5" customHeight="1" thickBot="1">
      <c r="B60" s="28"/>
      <c r="C60" s="74" t="s">
        <v>110</v>
      </c>
      <c r="D60" s="72">
        <v>40</v>
      </c>
      <c r="E60" s="76" t="s">
        <v>48</v>
      </c>
      <c r="F60" s="121" t="s">
        <v>123</v>
      </c>
      <c r="G60" s="126" t="s">
        <v>123</v>
      </c>
      <c r="H60" s="62">
        <v>8</v>
      </c>
      <c r="I60" s="89">
        <v>1</v>
      </c>
      <c r="J60" s="79">
        <v>8</v>
      </c>
      <c r="K60" s="62">
        <v>3</v>
      </c>
      <c r="L60" s="96">
        <v>0.375</v>
      </c>
      <c r="M60" s="64">
        <v>2</v>
      </c>
      <c r="N60" s="89">
        <v>0.07407407407407407</v>
      </c>
      <c r="O60" s="62">
        <v>25</v>
      </c>
      <c r="P60" s="89">
        <v>0.9259259259259259</v>
      </c>
      <c r="Q60" s="67">
        <v>27</v>
      </c>
      <c r="R60" s="62">
        <v>10</v>
      </c>
      <c r="S60" s="89">
        <v>0.37037037037037035</v>
      </c>
      <c r="T60" s="18"/>
    </row>
    <row r="61" spans="2:20" ht="19.5" customHeight="1" thickBot="1">
      <c r="B61" s="28"/>
      <c r="C61" s="75" t="s">
        <v>111</v>
      </c>
      <c r="D61" s="73">
        <v>43</v>
      </c>
      <c r="E61" s="162" t="s">
        <v>49</v>
      </c>
      <c r="F61" s="129" t="s">
        <v>123</v>
      </c>
      <c r="G61" s="130" t="s">
        <v>123</v>
      </c>
      <c r="H61" s="63">
        <v>2</v>
      </c>
      <c r="I61" s="90">
        <v>1</v>
      </c>
      <c r="J61" s="69">
        <v>2</v>
      </c>
      <c r="K61" s="63">
        <v>1</v>
      </c>
      <c r="L61" s="90">
        <v>0.5</v>
      </c>
      <c r="M61" s="65">
        <v>0</v>
      </c>
      <c r="N61" s="90">
        <v>0</v>
      </c>
      <c r="O61" s="63">
        <v>7</v>
      </c>
      <c r="P61" s="90">
        <v>1</v>
      </c>
      <c r="Q61" s="68">
        <v>7</v>
      </c>
      <c r="R61" s="63">
        <v>2</v>
      </c>
      <c r="S61" s="90">
        <v>0.2857142857142857</v>
      </c>
      <c r="T61" s="18"/>
    </row>
    <row r="62" spans="2:20" s="53" customFormat="1" ht="19.5" customHeight="1" thickBot="1">
      <c r="B62" s="54"/>
      <c r="C62" s="153" t="s">
        <v>0</v>
      </c>
      <c r="D62" s="154"/>
      <c r="E62" s="155"/>
      <c r="F62" s="78">
        <f>SUM(F56:F61)</f>
        <v>18</v>
      </c>
      <c r="G62" s="102">
        <f>F62/J62</f>
        <v>0.3829787234042553</v>
      </c>
      <c r="H62" s="78">
        <f>SUM(H56:H61)</f>
        <v>29</v>
      </c>
      <c r="I62" s="102">
        <f>H62/J62</f>
        <v>0.6170212765957447</v>
      </c>
      <c r="J62" s="127">
        <f>SUM(J56:J61)</f>
        <v>47</v>
      </c>
      <c r="K62" s="78">
        <f>SUM(K56:K61)</f>
        <v>21</v>
      </c>
      <c r="L62" s="102">
        <f>K62/J62</f>
        <v>0.44680851063829785</v>
      </c>
      <c r="M62" s="78">
        <f>SUM(M56:M61)</f>
        <v>55</v>
      </c>
      <c r="N62" s="102">
        <f>M62/Q62</f>
        <v>0.28205128205128205</v>
      </c>
      <c r="O62" s="78">
        <f>SUM(O56:O61)</f>
        <v>140</v>
      </c>
      <c r="P62" s="102">
        <f>O62/Q62</f>
        <v>0.717948717948718</v>
      </c>
      <c r="Q62" s="131">
        <f>SUM(Q56:Q61)</f>
        <v>195</v>
      </c>
      <c r="R62" s="78">
        <f>SUM(R56:R61)</f>
        <v>89</v>
      </c>
      <c r="S62" s="102">
        <f>R62/Q62</f>
        <v>0.4564102564102564</v>
      </c>
      <c r="T62" s="18"/>
    </row>
    <row r="63" spans="2:20" s="9" customFormat="1" ht="19.5" customHeight="1" thickBot="1">
      <c r="B63" s="30"/>
      <c r="C63" s="142" t="s">
        <v>75</v>
      </c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4"/>
      <c r="T63" s="20"/>
    </row>
    <row r="64" spans="2:20" ht="19.5" customHeight="1" thickBot="1">
      <c r="B64" s="28"/>
      <c r="C64" s="74" t="s">
        <v>112</v>
      </c>
      <c r="D64" s="72">
        <v>16</v>
      </c>
      <c r="E64" s="76" t="s">
        <v>55</v>
      </c>
      <c r="F64" s="62">
        <v>3</v>
      </c>
      <c r="G64" s="89">
        <v>0.375</v>
      </c>
      <c r="H64" s="62">
        <v>5</v>
      </c>
      <c r="I64" s="89">
        <v>0.625</v>
      </c>
      <c r="J64" s="79">
        <v>8</v>
      </c>
      <c r="K64" s="62">
        <v>3</v>
      </c>
      <c r="L64" s="96">
        <v>0.375</v>
      </c>
      <c r="M64" s="64">
        <v>8</v>
      </c>
      <c r="N64" s="89">
        <v>0.06153846153846154</v>
      </c>
      <c r="O64" s="62">
        <v>122</v>
      </c>
      <c r="P64" s="89">
        <v>0.9384615384615385</v>
      </c>
      <c r="Q64" s="79">
        <v>130</v>
      </c>
      <c r="R64" s="62">
        <v>42</v>
      </c>
      <c r="S64" s="89">
        <v>0.3230769230769231</v>
      </c>
      <c r="T64" s="18"/>
    </row>
    <row r="65" spans="2:20" ht="19.5" customHeight="1" thickBot="1">
      <c r="B65" s="28"/>
      <c r="C65" s="75" t="s">
        <v>113</v>
      </c>
      <c r="D65" s="73">
        <v>31</v>
      </c>
      <c r="E65" s="162" t="s">
        <v>27</v>
      </c>
      <c r="F65" s="63">
        <v>1</v>
      </c>
      <c r="G65" s="90">
        <v>0.07692307692307693</v>
      </c>
      <c r="H65" s="63">
        <v>12</v>
      </c>
      <c r="I65" s="90">
        <v>0.9230769230769231</v>
      </c>
      <c r="J65" s="69">
        <v>13</v>
      </c>
      <c r="K65" s="63">
        <v>5</v>
      </c>
      <c r="L65" s="97">
        <v>0.38461538461538464</v>
      </c>
      <c r="M65" s="65">
        <v>3</v>
      </c>
      <c r="N65" s="90">
        <v>0.034482758620689655</v>
      </c>
      <c r="O65" s="63">
        <v>84</v>
      </c>
      <c r="P65" s="90">
        <v>0.9655172413793104</v>
      </c>
      <c r="Q65" s="68">
        <v>87</v>
      </c>
      <c r="R65" s="63">
        <v>30</v>
      </c>
      <c r="S65" s="90">
        <v>0.3448275862068966</v>
      </c>
      <c r="T65" s="18"/>
    </row>
    <row r="66" spans="2:20" ht="26.25" thickBot="1">
      <c r="B66" s="28"/>
      <c r="C66" s="74" t="s">
        <v>114</v>
      </c>
      <c r="D66" s="72">
        <v>15</v>
      </c>
      <c r="E66" s="76" t="s">
        <v>56</v>
      </c>
      <c r="F66" s="62">
        <v>4</v>
      </c>
      <c r="G66" s="89">
        <v>0.4</v>
      </c>
      <c r="H66" s="62">
        <v>6</v>
      </c>
      <c r="I66" s="89">
        <v>0.6</v>
      </c>
      <c r="J66" s="79">
        <v>10</v>
      </c>
      <c r="K66" s="62">
        <v>6</v>
      </c>
      <c r="L66" s="96">
        <v>0.6</v>
      </c>
      <c r="M66" s="64">
        <v>16</v>
      </c>
      <c r="N66" s="89">
        <v>0.2909090909090909</v>
      </c>
      <c r="O66" s="62">
        <v>39</v>
      </c>
      <c r="P66" s="89">
        <v>0.7090909090909091</v>
      </c>
      <c r="Q66" s="67">
        <v>55</v>
      </c>
      <c r="R66" s="62">
        <v>32</v>
      </c>
      <c r="S66" s="89">
        <v>0.5818181818181818</v>
      </c>
      <c r="T66" s="18"/>
    </row>
    <row r="67" spans="2:20" ht="19.5" customHeight="1" thickBot="1">
      <c r="B67" s="28"/>
      <c r="C67" s="75" t="s">
        <v>115</v>
      </c>
      <c r="D67" s="73">
        <v>46</v>
      </c>
      <c r="E67" s="162" t="s">
        <v>57</v>
      </c>
      <c r="F67" s="63">
        <v>4</v>
      </c>
      <c r="G67" s="90">
        <v>0.23529411764705882</v>
      </c>
      <c r="H67" s="63">
        <v>13</v>
      </c>
      <c r="I67" s="90">
        <v>0.7647058823529411</v>
      </c>
      <c r="J67" s="69">
        <v>17</v>
      </c>
      <c r="K67" s="63">
        <v>13</v>
      </c>
      <c r="L67" s="97">
        <v>0.7647058823529411</v>
      </c>
      <c r="M67" s="65">
        <v>9</v>
      </c>
      <c r="N67" s="90">
        <v>0.11688311688311688</v>
      </c>
      <c r="O67" s="63">
        <v>68</v>
      </c>
      <c r="P67" s="90">
        <v>0.8831168831168831</v>
      </c>
      <c r="Q67" s="68">
        <v>77</v>
      </c>
      <c r="R67" s="63">
        <v>36</v>
      </c>
      <c r="S67" s="90">
        <v>0.4675324675324675</v>
      </c>
      <c r="T67" s="18"/>
    </row>
    <row r="68" spans="2:20" ht="19.5" customHeight="1" thickBot="1">
      <c r="B68" s="28"/>
      <c r="C68" s="74" t="s">
        <v>115</v>
      </c>
      <c r="D68" s="72">
        <v>57</v>
      </c>
      <c r="E68" s="76" t="s">
        <v>58</v>
      </c>
      <c r="F68" s="121" t="s">
        <v>123</v>
      </c>
      <c r="G68" s="126" t="s">
        <v>123</v>
      </c>
      <c r="H68" s="62">
        <v>5</v>
      </c>
      <c r="I68" s="89">
        <v>1</v>
      </c>
      <c r="J68" s="79">
        <v>5</v>
      </c>
      <c r="K68" s="62">
        <v>3</v>
      </c>
      <c r="L68" s="96">
        <v>0.6</v>
      </c>
      <c r="M68" s="64">
        <v>10</v>
      </c>
      <c r="N68" s="89">
        <v>0.14084507042253522</v>
      </c>
      <c r="O68" s="62">
        <v>61</v>
      </c>
      <c r="P68" s="89">
        <v>0.8591549295774648</v>
      </c>
      <c r="Q68" s="67">
        <v>71</v>
      </c>
      <c r="R68" s="62">
        <v>28</v>
      </c>
      <c r="S68" s="89">
        <v>0.39436619718309857</v>
      </c>
      <c r="T68" s="18"/>
    </row>
    <row r="69" spans="2:20" ht="19.5" customHeight="1" thickBot="1">
      <c r="B69" s="28"/>
      <c r="C69" s="75" t="s">
        <v>116</v>
      </c>
      <c r="D69" s="73">
        <v>58</v>
      </c>
      <c r="E69" s="162" t="s">
        <v>28</v>
      </c>
      <c r="F69" s="63">
        <v>2</v>
      </c>
      <c r="G69" s="90">
        <v>0.08333333333333333</v>
      </c>
      <c r="H69" s="63">
        <v>22</v>
      </c>
      <c r="I69" s="90">
        <v>0.9166666666666666</v>
      </c>
      <c r="J69" s="69">
        <v>24</v>
      </c>
      <c r="K69" s="63">
        <v>9</v>
      </c>
      <c r="L69" s="97">
        <v>0.375</v>
      </c>
      <c r="M69" s="65">
        <v>17</v>
      </c>
      <c r="N69" s="90">
        <v>0.10828025477707007</v>
      </c>
      <c r="O69" s="63">
        <v>140</v>
      </c>
      <c r="P69" s="90">
        <v>0.89171974522293</v>
      </c>
      <c r="Q69" s="68">
        <v>157</v>
      </c>
      <c r="R69" s="63">
        <v>50</v>
      </c>
      <c r="S69" s="90">
        <v>0.3184713375796178</v>
      </c>
      <c r="T69" s="18"/>
    </row>
    <row r="70" spans="2:20" ht="19.5" customHeight="1" thickBot="1">
      <c r="B70" s="28"/>
      <c r="C70" s="74" t="s">
        <v>117</v>
      </c>
      <c r="D70" s="72">
        <v>39</v>
      </c>
      <c r="E70" s="76" t="s">
        <v>29</v>
      </c>
      <c r="F70" s="121" t="s">
        <v>123</v>
      </c>
      <c r="G70" s="126" t="s">
        <v>123</v>
      </c>
      <c r="H70" s="62">
        <v>1</v>
      </c>
      <c r="I70" s="89">
        <v>1</v>
      </c>
      <c r="J70" s="79">
        <v>1</v>
      </c>
      <c r="K70" s="62">
        <v>1</v>
      </c>
      <c r="L70" s="96">
        <v>1</v>
      </c>
      <c r="M70" s="64">
        <v>9</v>
      </c>
      <c r="N70" s="89">
        <v>0.15</v>
      </c>
      <c r="O70" s="62">
        <v>51</v>
      </c>
      <c r="P70" s="89">
        <v>0.85</v>
      </c>
      <c r="Q70" s="67">
        <v>60</v>
      </c>
      <c r="R70" s="62">
        <v>26</v>
      </c>
      <c r="S70" s="89">
        <v>0.43333333333333335</v>
      </c>
      <c r="T70" s="18"/>
    </row>
    <row r="71" spans="2:20" ht="19.5" customHeight="1" thickBot="1">
      <c r="B71" s="28"/>
      <c r="C71" s="136" t="s">
        <v>0</v>
      </c>
      <c r="D71" s="136"/>
      <c r="E71" s="137"/>
      <c r="F71" s="57">
        <f>SUM(F64:F70)</f>
        <v>14</v>
      </c>
      <c r="G71" s="103">
        <f>F71/J71</f>
        <v>0.1794871794871795</v>
      </c>
      <c r="H71" s="57">
        <f>SUM(H64:H70)</f>
        <v>64</v>
      </c>
      <c r="I71" s="103">
        <f>H71/J71</f>
        <v>0.8205128205128205</v>
      </c>
      <c r="J71" s="57">
        <f>SUM(J64:J70)</f>
        <v>78</v>
      </c>
      <c r="K71" s="57">
        <f>SUM(K64:K70)</f>
        <v>40</v>
      </c>
      <c r="L71" s="103">
        <f>K71/J71</f>
        <v>0.5128205128205128</v>
      </c>
      <c r="M71" s="57">
        <f>SUM(M64:M70)</f>
        <v>72</v>
      </c>
      <c r="N71" s="103">
        <f>M71/Q71</f>
        <v>0.1130298273155416</v>
      </c>
      <c r="O71" s="57">
        <f>SUM(O64:O70)</f>
        <v>565</v>
      </c>
      <c r="P71" s="103">
        <f>O71/Q71</f>
        <v>0.8869701726844584</v>
      </c>
      <c r="Q71" s="57">
        <f>SUM(Q64:Q70)</f>
        <v>637</v>
      </c>
      <c r="R71" s="57">
        <f>SUM(R64:R70)</f>
        <v>244</v>
      </c>
      <c r="S71" s="103">
        <f>R71/Q71</f>
        <v>0.38304552590266877</v>
      </c>
      <c r="T71" s="18"/>
    </row>
    <row r="72" spans="2:20" ht="19.5" customHeight="1" thickBot="1">
      <c r="B72" s="28"/>
      <c r="C72" s="138" t="s">
        <v>4</v>
      </c>
      <c r="D72" s="139"/>
      <c r="E72" s="140"/>
      <c r="F72" s="58">
        <f>F71+F62+F54+F47+F37+F29+F20</f>
        <v>153</v>
      </c>
      <c r="G72" s="105">
        <f>F72/J72</f>
        <v>0.31160896130346233</v>
      </c>
      <c r="H72" s="59">
        <f>H71+H62+H54+H47+H37+H29+H20</f>
        <v>338</v>
      </c>
      <c r="I72" s="105">
        <f>H72/J72</f>
        <v>0.6883910386965377</v>
      </c>
      <c r="J72" s="104">
        <f>H72+F72</f>
        <v>491</v>
      </c>
      <c r="K72" s="59">
        <f>K71+K62+K54+K47+K37+K29+K20</f>
        <v>289</v>
      </c>
      <c r="L72" s="105">
        <f>K72/J72</f>
        <v>0.5885947046843177</v>
      </c>
      <c r="M72" s="58">
        <f>M71+M62+M54+M47+M37+M29+M20</f>
        <v>743</v>
      </c>
      <c r="N72" s="105">
        <f>M72/Q72</f>
        <v>0.26611747851002865</v>
      </c>
      <c r="O72" s="59">
        <f>O71+O62+O54+O47+O37+O29+O20</f>
        <v>2049</v>
      </c>
      <c r="P72" s="105">
        <f>O72/Q72</f>
        <v>0.7338825214899714</v>
      </c>
      <c r="Q72" s="59">
        <f>O72+M72</f>
        <v>2792</v>
      </c>
      <c r="R72" s="59">
        <f>R71+R62+R54+R47+R37+R29+R20</f>
        <v>1449</v>
      </c>
      <c r="S72" s="105">
        <f>R72/Q72</f>
        <v>0.5189828080229226</v>
      </c>
      <c r="T72" s="21"/>
    </row>
    <row r="73" spans="2:20" ht="12.75">
      <c r="B73" s="28"/>
      <c r="C73" s="141" t="s">
        <v>119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21"/>
    </row>
    <row r="74" spans="2:20" ht="12.75">
      <c r="B74" s="28"/>
      <c r="C74" s="145" t="s">
        <v>120</v>
      </c>
      <c r="D74" s="145"/>
      <c r="E74" s="145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21"/>
    </row>
    <row r="75" spans="2:20" ht="12.75">
      <c r="B75" s="28"/>
      <c r="C75" s="132" t="s">
        <v>16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21"/>
    </row>
    <row r="76" spans="2:20" ht="3.75" customHeight="1">
      <c r="B76" s="33"/>
      <c r="C76" s="22"/>
      <c r="D76" s="22"/>
      <c r="E76" s="23"/>
      <c r="F76" s="24"/>
      <c r="G76" s="24"/>
      <c r="H76" s="24"/>
      <c r="I76" s="25"/>
      <c r="J76" s="25"/>
      <c r="K76" s="25"/>
      <c r="L76" s="25"/>
      <c r="M76" s="26"/>
      <c r="N76" s="26"/>
      <c r="O76" s="26"/>
      <c r="P76" s="26"/>
      <c r="Q76" s="26"/>
      <c r="R76" s="27"/>
      <c r="S76" s="27"/>
      <c r="T76" s="32"/>
    </row>
    <row r="77" spans="3:20" s="4" customFormat="1" ht="12.75">
      <c r="C77" s="1"/>
      <c r="D77" s="1"/>
      <c r="E77" s="11"/>
      <c r="F77" s="2"/>
      <c r="G77" s="2"/>
      <c r="H77" s="2"/>
      <c r="I77" s="3"/>
      <c r="J77" s="3"/>
      <c r="K77" s="3"/>
      <c r="L77" s="3"/>
      <c r="M77" s="3"/>
      <c r="N77" s="3"/>
      <c r="O77" s="3"/>
      <c r="P77" s="2"/>
      <c r="Q77" s="2"/>
      <c r="R77" s="3"/>
      <c r="S77" s="3"/>
      <c r="T77" s="3"/>
    </row>
    <row r="78" spans="3:20" s="4" customFormat="1" ht="12.75">
      <c r="C78" s="1"/>
      <c r="D78" s="1"/>
      <c r="E78" s="46"/>
      <c r="F78" s="47"/>
      <c r="G78" s="47"/>
      <c r="H78" s="47"/>
      <c r="I78" s="48"/>
      <c r="J78" s="48"/>
      <c r="K78" s="48"/>
      <c r="L78" s="48"/>
      <c r="M78" s="48"/>
      <c r="N78" s="48"/>
      <c r="O78" s="48"/>
      <c r="P78" s="47"/>
      <c r="Q78" s="47"/>
      <c r="R78" s="48"/>
      <c r="S78" s="48"/>
      <c r="T78" s="48"/>
    </row>
    <row r="79" spans="2:20" s="4" customFormat="1" ht="12.75">
      <c r="B79" s="44"/>
      <c r="C79" s="45"/>
      <c r="D79" s="45"/>
      <c r="E79" s="11"/>
      <c r="F79" s="2"/>
      <c r="G79" s="2"/>
      <c r="H79" s="2"/>
      <c r="I79" s="3"/>
      <c r="J79" s="3"/>
      <c r="K79" s="3"/>
      <c r="L79" s="3"/>
      <c r="M79" s="3"/>
      <c r="N79" s="3"/>
      <c r="O79" s="3"/>
      <c r="P79" s="2"/>
      <c r="Q79" s="2"/>
      <c r="R79" s="3"/>
      <c r="S79" s="3"/>
      <c r="T79" s="3"/>
    </row>
    <row r="80" spans="2:20" s="4" customFormat="1" ht="12.75">
      <c r="B80" s="3"/>
      <c r="C80" s="1"/>
      <c r="D80" s="1"/>
      <c r="E80" s="164" t="s">
        <v>13</v>
      </c>
      <c r="F80" s="2"/>
      <c r="G80" s="2"/>
      <c r="H80" s="3"/>
      <c r="I80" s="3"/>
      <c r="J80" s="3"/>
      <c r="K80" s="3"/>
      <c r="L80" s="3"/>
      <c r="M80" s="3"/>
      <c r="N80" s="3"/>
      <c r="O80" s="3"/>
      <c r="P80" s="2"/>
      <c r="Q80" s="2"/>
      <c r="R80" s="3"/>
      <c r="S80" s="50"/>
      <c r="T80" s="50"/>
    </row>
    <row r="81" spans="2:27" s="4" customFormat="1" ht="12.75">
      <c r="B81" s="3"/>
      <c r="C81" s="45"/>
      <c r="D81" s="45"/>
      <c r="E81" s="165"/>
      <c r="F81" s="107" t="s">
        <v>1</v>
      </c>
      <c r="G81" s="107" t="s">
        <v>5</v>
      </c>
      <c r="H81" s="107" t="s">
        <v>5</v>
      </c>
      <c r="I81" s="107"/>
      <c r="J81" s="106"/>
      <c r="K81" s="107" t="s">
        <v>1</v>
      </c>
      <c r="L81" s="107" t="s">
        <v>5</v>
      </c>
      <c r="M81" s="107"/>
      <c r="N81" s="82"/>
      <c r="O81" s="83"/>
      <c r="P81" s="83" t="s">
        <v>1</v>
      </c>
      <c r="Q81" s="83" t="s">
        <v>5</v>
      </c>
      <c r="R81" s="82"/>
      <c r="S81" s="44"/>
      <c r="T81" s="44"/>
      <c r="U81" s="44"/>
      <c r="V81" s="44"/>
      <c r="W81" s="44"/>
      <c r="X81" s="44"/>
      <c r="Y81" s="44"/>
      <c r="Z81" s="44"/>
      <c r="AA81" s="44"/>
    </row>
    <row r="82" spans="2:27" s="4" customFormat="1" ht="19.5">
      <c r="B82" s="3"/>
      <c r="C82" s="45"/>
      <c r="D82" s="45"/>
      <c r="E82" s="166" t="s">
        <v>6</v>
      </c>
      <c r="F82" s="108">
        <v>69</v>
      </c>
      <c r="G82" s="108">
        <v>192</v>
      </c>
      <c r="H82" s="108">
        <f>F82+G82</f>
        <v>261</v>
      </c>
      <c r="I82" s="106"/>
      <c r="J82" s="106" t="s">
        <v>6</v>
      </c>
      <c r="K82" s="109">
        <f>F82/(F82+G82)</f>
        <v>0.26436781609195403</v>
      </c>
      <c r="L82" s="109">
        <f aca="true" t="shared" si="0" ref="L82:L89">G82/(G82+F82)</f>
        <v>0.735632183908046</v>
      </c>
      <c r="M82" s="109"/>
      <c r="N82" s="83"/>
      <c r="O82" s="82" t="s">
        <v>6</v>
      </c>
      <c r="P82" s="84">
        <f>F82</f>
        <v>69</v>
      </c>
      <c r="Q82" s="85">
        <f>-G82</f>
        <v>-192</v>
      </c>
      <c r="R82" s="86"/>
      <c r="S82" s="44"/>
      <c r="T82" s="44"/>
      <c r="U82" s="44"/>
      <c r="V82" s="44"/>
      <c r="W82" s="44"/>
      <c r="X82" s="44"/>
      <c r="Y82" s="44"/>
      <c r="Z82" s="44"/>
      <c r="AA82" s="44"/>
    </row>
    <row r="83" spans="2:27" s="4" customFormat="1" ht="12.75">
      <c r="B83" s="3"/>
      <c r="C83" s="45"/>
      <c r="D83" s="45"/>
      <c r="E83" s="166" t="s">
        <v>7</v>
      </c>
      <c r="F83" s="108">
        <v>303</v>
      </c>
      <c r="G83" s="108">
        <v>824</v>
      </c>
      <c r="H83" s="108">
        <f aca="true" t="shared" si="1" ref="H83:H88">F83+G83</f>
        <v>1127</v>
      </c>
      <c r="I83" s="106"/>
      <c r="J83" s="106" t="s">
        <v>7</v>
      </c>
      <c r="K83" s="109">
        <f aca="true" t="shared" si="2" ref="K83:K88">F83/(F83+G83)</f>
        <v>0.2688553682342502</v>
      </c>
      <c r="L83" s="109">
        <f t="shared" si="0"/>
        <v>0.7311446317657497</v>
      </c>
      <c r="M83" s="109"/>
      <c r="N83" s="83"/>
      <c r="O83" s="82" t="s">
        <v>7</v>
      </c>
      <c r="P83" s="84">
        <f aca="true" t="shared" si="3" ref="P83:P88">F83</f>
        <v>303</v>
      </c>
      <c r="Q83" s="85">
        <f aca="true" t="shared" si="4" ref="Q83:Q88">-G83</f>
        <v>-824</v>
      </c>
      <c r="R83" s="82"/>
      <c r="S83" s="44"/>
      <c r="T83" s="44"/>
      <c r="U83" s="44"/>
      <c r="V83" s="44"/>
      <c r="W83" s="44"/>
      <c r="X83" s="44"/>
      <c r="Y83" s="44"/>
      <c r="Z83" s="44"/>
      <c r="AA83" s="44"/>
    </row>
    <row r="84" spans="2:27" s="4" customFormat="1" ht="12.75">
      <c r="B84" s="3"/>
      <c r="C84" s="45"/>
      <c r="D84" s="45"/>
      <c r="E84" s="166" t="s">
        <v>8</v>
      </c>
      <c r="F84" s="108">
        <v>203</v>
      </c>
      <c r="G84" s="108">
        <v>486</v>
      </c>
      <c r="H84" s="108">
        <f t="shared" si="1"/>
        <v>689</v>
      </c>
      <c r="I84" s="106"/>
      <c r="J84" s="106" t="s">
        <v>8</v>
      </c>
      <c r="K84" s="109">
        <f t="shared" si="2"/>
        <v>0.2946298984034833</v>
      </c>
      <c r="L84" s="109">
        <f t="shared" si="0"/>
        <v>0.7053701015965167</v>
      </c>
      <c r="M84" s="109"/>
      <c r="N84" s="83"/>
      <c r="O84" s="82" t="s">
        <v>8</v>
      </c>
      <c r="P84" s="84">
        <f t="shared" si="3"/>
        <v>203</v>
      </c>
      <c r="Q84" s="85">
        <f t="shared" si="4"/>
        <v>-486</v>
      </c>
      <c r="R84" s="82"/>
      <c r="S84" s="44"/>
      <c r="T84" s="44"/>
      <c r="U84" s="44"/>
      <c r="V84" s="44"/>
      <c r="W84" s="44"/>
      <c r="X84" s="44"/>
      <c r="Y84" s="44"/>
      <c r="Z84" s="44"/>
      <c r="AA84" s="44"/>
    </row>
    <row r="85" spans="2:27" s="4" customFormat="1" ht="12.75">
      <c r="B85" s="3"/>
      <c r="C85" s="45"/>
      <c r="D85" s="45"/>
      <c r="E85" s="166" t="s">
        <v>9</v>
      </c>
      <c r="F85" s="108">
        <v>75</v>
      </c>
      <c r="G85" s="108">
        <v>254</v>
      </c>
      <c r="H85" s="108">
        <f t="shared" si="1"/>
        <v>329</v>
      </c>
      <c r="I85" s="106"/>
      <c r="J85" s="106" t="s">
        <v>9</v>
      </c>
      <c r="K85" s="109">
        <f t="shared" si="2"/>
        <v>0.22796352583586627</v>
      </c>
      <c r="L85" s="109">
        <f t="shared" si="0"/>
        <v>0.7720364741641338</v>
      </c>
      <c r="M85" s="109"/>
      <c r="N85" s="83"/>
      <c r="O85" s="82" t="s">
        <v>9</v>
      </c>
      <c r="P85" s="84">
        <f t="shared" si="3"/>
        <v>75</v>
      </c>
      <c r="Q85" s="85">
        <f t="shared" si="4"/>
        <v>-254</v>
      </c>
      <c r="R85" s="82"/>
      <c r="S85" s="44"/>
      <c r="T85" s="44"/>
      <c r="U85" s="44"/>
      <c r="V85" s="44"/>
      <c r="W85" s="44"/>
      <c r="X85" s="44"/>
      <c r="Y85" s="44"/>
      <c r="Z85" s="44"/>
      <c r="AA85" s="44"/>
    </row>
    <row r="86" spans="2:27" s="4" customFormat="1" ht="12.75">
      <c r="B86" s="3"/>
      <c r="C86" s="45"/>
      <c r="D86" s="45"/>
      <c r="E86" s="166" t="s">
        <v>10</v>
      </c>
      <c r="F86" s="108">
        <v>49</v>
      </c>
      <c r="G86" s="108">
        <v>120</v>
      </c>
      <c r="H86" s="108">
        <f t="shared" si="1"/>
        <v>169</v>
      </c>
      <c r="I86" s="106"/>
      <c r="J86" s="106" t="s">
        <v>10</v>
      </c>
      <c r="K86" s="109">
        <f t="shared" si="2"/>
        <v>0.28994082840236685</v>
      </c>
      <c r="L86" s="109">
        <f t="shared" si="0"/>
        <v>0.7100591715976331</v>
      </c>
      <c r="M86" s="109"/>
      <c r="N86" s="83"/>
      <c r="O86" s="82" t="s">
        <v>10</v>
      </c>
      <c r="P86" s="84">
        <f t="shared" si="3"/>
        <v>49</v>
      </c>
      <c r="Q86" s="85">
        <f t="shared" si="4"/>
        <v>-120</v>
      </c>
      <c r="R86" s="82"/>
      <c r="S86" s="44"/>
      <c r="T86" s="44"/>
      <c r="U86" s="44"/>
      <c r="V86" s="44"/>
      <c r="W86" s="44"/>
      <c r="X86" s="44"/>
      <c r="Y86" s="44"/>
      <c r="Z86" s="44"/>
      <c r="AA86" s="44"/>
    </row>
    <row r="87" spans="2:27" s="4" customFormat="1" ht="12.75">
      <c r="B87" s="3"/>
      <c r="C87" s="45"/>
      <c r="D87" s="45"/>
      <c r="E87" s="166" t="s">
        <v>11</v>
      </c>
      <c r="F87" s="108">
        <v>34</v>
      </c>
      <c r="G87" s="108">
        <v>92</v>
      </c>
      <c r="H87" s="108">
        <f t="shared" si="1"/>
        <v>126</v>
      </c>
      <c r="I87" s="106"/>
      <c r="J87" s="106" t="s">
        <v>11</v>
      </c>
      <c r="K87" s="109">
        <f>F87/(F87+G87)</f>
        <v>0.2698412698412698</v>
      </c>
      <c r="L87" s="109">
        <f t="shared" si="0"/>
        <v>0.7301587301587301</v>
      </c>
      <c r="M87" s="109"/>
      <c r="N87" s="83"/>
      <c r="O87" s="82" t="s">
        <v>11</v>
      </c>
      <c r="P87" s="84">
        <f t="shared" si="3"/>
        <v>34</v>
      </c>
      <c r="Q87" s="85">
        <f t="shared" si="4"/>
        <v>-92</v>
      </c>
      <c r="R87" s="82"/>
      <c r="S87" s="44"/>
      <c r="T87" s="44"/>
      <c r="U87" s="44"/>
      <c r="V87" s="44"/>
      <c r="W87" s="44"/>
      <c r="X87" s="44"/>
      <c r="Y87" s="44"/>
      <c r="Z87" s="44"/>
      <c r="AA87" s="44"/>
    </row>
    <row r="88" spans="2:27" s="4" customFormat="1" ht="12.75">
      <c r="B88" s="3"/>
      <c r="C88" s="45"/>
      <c r="D88" s="45"/>
      <c r="E88" s="166" t="s">
        <v>12</v>
      </c>
      <c r="F88" s="108">
        <v>10</v>
      </c>
      <c r="G88" s="108">
        <v>81</v>
      </c>
      <c r="H88" s="108">
        <f t="shared" si="1"/>
        <v>91</v>
      </c>
      <c r="I88" s="106"/>
      <c r="J88" s="106" t="s">
        <v>12</v>
      </c>
      <c r="K88" s="109">
        <f t="shared" si="2"/>
        <v>0.10989010989010989</v>
      </c>
      <c r="L88" s="109">
        <f t="shared" si="0"/>
        <v>0.8901098901098901</v>
      </c>
      <c r="M88" s="109"/>
      <c r="N88" s="83"/>
      <c r="O88" s="82" t="s">
        <v>12</v>
      </c>
      <c r="P88" s="84">
        <f t="shared" si="3"/>
        <v>10</v>
      </c>
      <c r="Q88" s="85">
        <f t="shared" si="4"/>
        <v>-81</v>
      </c>
      <c r="R88" s="82"/>
      <c r="S88" s="44"/>
      <c r="T88" s="44"/>
      <c r="U88" s="44"/>
      <c r="V88" s="44"/>
      <c r="W88" s="44"/>
      <c r="X88" s="44"/>
      <c r="Y88" s="44"/>
      <c r="Z88" s="44"/>
      <c r="AA88" s="44"/>
    </row>
    <row r="89" spans="2:27" s="4" customFormat="1" ht="12.75">
      <c r="B89" s="3"/>
      <c r="C89" s="45"/>
      <c r="D89" s="45"/>
      <c r="E89" s="165"/>
      <c r="F89" s="110">
        <f>SUM(F82:F88)</f>
        <v>743</v>
      </c>
      <c r="G89" s="110">
        <f>SUM(G82:G88)</f>
        <v>2049</v>
      </c>
      <c r="H89" s="110">
        <f>SUM(H82:H88)</f>
        <v>2792</v>
      </c>
      <c r="I89" s="106"/>
      <c r="J89" s="106"/>
      <c r="K89" s="109">
        <f>F89/(F89+G89)</f>
        <v>0.26611747851002865</v>
      </c>
      <c r="L89" s="109">
        <f t="shared" si="0"/>
        <v>0.7338825214899714</v>
      </c>
      <c r="M89" s="109"/>
      <c r="N89" s="82"/>
      <c r="O89" s="82"/>
      <c r="P89" s="84">
        <f>SUM(P82:P88)</f>
        <v>743</v>
      </c>
      <c r="Q89" s="84">
        <f>SUM(Q82:Q88)</f>
        <v>-2049</v>
      </c>
      <c r="R89" s="82"/>
      <c r="S89" s="44"/>
      <c r="T89" s="44"/>
      <c r="U89" s="44"/>
      <c r="V89" s="44"/>
      <c r="W89" s="44"/>
      <c r="X89" s="44"/>
      <c r="Y89" s="44"/>
      <c r="Z89" s="44"/>
      <c r="AA89" s="44"/>
    </row>
    <row r="90" spans="2:27" s="4" customFormat="1" ht="12.75">
      <c r="B90" s="3"/>
      <c r="C90" s="45"/>
      <c r="D90" s="45"/>
      <c r="E90" s="165"/>
      <c r="F90" s="106"/>
      <c r="G90" s="106"/>
      <c r="H90" s="106"/>
      <c r="I90" s="106"/>
      <c r="J90" s="106"/>
      <c r="K90" s="106"/>
      <c r="L90" s="106"/>
      <c r="M90" s="106"/>
      <c r="N90" s="82"/>
      <c r="O90" s="82"/>
      <c r="P90" s="82"/>
      <c r="Q90" s="82"/>
      <c r="R90" s="82"/>
      <c r="S90" s="44"/>
      <c r="T90" s="44"/>
      <c r="U90" s="44"/>
      <c r="V90" s="44"/>
      <c r="W90" s="44"/>
      <c r="X90" s="44"/>
      <c r="Y90" s="44"/>
      <c r="Z90" s="44"/>
      <c r="AA90" s="44"/>
    </row>
    <row r="91" spans="2:27" s="4" customFormat="1" ht="12.75">
      <c r="B91" s="3"/>
      <c r="C91" s="45"/>
      <c r="D91" s="45"/>
      <c r="E91" s="11"/>
      <c r="F91" s="2"/>
      <c r="G91" s="2"/>
      <c r="H91" s="2"/>
      <c r="I91" s="3"/>
      <c r="J91" s="3"/>
      <c r="K91" s="3"/>
      <c r="L91" s="3"/>
      <c r="M91" s="3"/>
      <c r="N91" s="44"/>
      <c r="O91" s="44"/>
      <c r="P91" s="87"/>
      <c r="Q91" s="87"/>
      <c r="R91" s="44"/>
      <c r="S91" s="44"/>
      <c r="T91" s="44"/>
      <c r="U91" s="44"/>
      <c r="V91" s="44"/>
      <c r="W91" s="44"/>
      <c r="X91" s="44"/>
      <c r="Y91" s="44"/>
      <c r="Z91" s="44"/>
      <c r="AA91" s="44"/>
    </row>
    <row r="92" spans="2:27" s="12" customFormat="1" ht="12.75">
      <c r="B92" s="3"/>
      <c r="C92" s="45"/>
      <c r="D92" s="45"/>
      <c r="E92" s="11"/>
      <c r="F92" s="2"/>
      <c r="G92" s="2"/>
      <c r="H92" s="2"/>
      <c r="I92" s="3"/>
      <c r="J92" s="3"/>
      <c r="K92" s="3"/>
      <c r="L92" s="3"/>
      <c r="M92" s="3"/>
      <c r="N92" s="44"/>
      <c r="O92" s="44"/>
      <c r="P92" s="87"/>
      <c r="Q92" s="87"/>
      <c r="R92" s="44"/>
      <c r="S92" s="44"/>
      <c r="T92" s="44"/>
      <c r="U92" s="44"/>
      <c r="V92" s="44"/>
      <c r="W92" s="44"/>
      <c r="X92" s="44"/>
      <c r="Y92" s="44"/>
      <c r="Z92" s="44"/>
      <c r="AA92" s="44"/>
    </row>
    <row r="93" spans="2:27" s="10" customFormat="1" ht="12.75">
      <c r="B93" s="14"/>
      <c r="C93" s="37"/>
      <c r="D93" s="37"/>
      <c r="E93" s="38"/>
      <c r="F93" s="39"/>
      <c r="G93" s="39"/>
      <c r="H93" s="39"/>
      <c r="I93" s="40"/>
      <c r="J93" s="40"/>
      <c r="K93" s="40"/>
      <c r="L93" s="40"/>
      <c r="M93" s="40"/>
      <c r="N93" s="40"/>
      <c r="O93" s="40"/>
      <c r="P93" s="39"/>
      <c r="Q93" s="39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2:20" s="10" customFormat="1" ht="12.75">
      <c r="B94" s="14"/>
      <c r="C94" s="41"/>
      <c r="D94" s="41"/>
      <c r="E94" s="42"/>
      <c r="F94" s="13"/>
      <c r="G94" s="13"/>
      <c r="H94" s="13"/>
      <c r="I94" s="14"/>
      <c r="J94" s="14"/>
      <c r="K94" s="14"/>
      <c r="L94" s="14"/>
      <c r="M94" s="14"/>
      <c r="N94" s="14"/>
      <c r="O94" s="14"/>
      <c r="P94" s="13"/>
      <c r="Q94" s="13"/>
      <c r="R94" s="49"/>
      <c r="S94" s="49"/>
      <c r="T94" s="49"/>
    </row>
    <row r="95" spans="2:20" s="10" customFormat="1" ht="12.75">
      <c r="B95" s="14"/>
      <c r="C95" s="41"/>
      <c r="D95" s="41"/>
      <c r="E95" s="42"/>
      <c r="F95" s="13"/>
      <c r="G95" s="13"/>
      <c r="H95" s="13"/>
      <c r="I95" s="14"/>
      <c r="J95" s="14"/>
      <c r="K95" s="14"/>
      <c r="L95" s="14"/>
      <c r="M95" s="14"/>
      <c r="N95" s="14"/>
      <c r="O95" s="14"/>
      <c r="P95" s="13"/>
      <c r="Q95" s="13"/>
      <c r="R95" s="49"/>
      <c r="S95" s="49"/>
      <c r="T95" s="49"/>
    </row>
    <row r="96" spans="2:20" s="10" customFormat="1" ht="12.75">
      <c r="B96" s="14"/>
      <c r="C96" s="41"/>
      <c r="D96" s="41"/>
      <c r="E96" s="42"/>
      <c r="F96" s="13"/>
      <c r="G96" s="13"/>
      <c r="H96" s="13"/>
      <c r="I96" s="14"/>
      <c r="J96" s="14"/>
      <c r="K96" s="14"/>
      <c r="L96" s="14"/>
      <c r="M96" s="14"/>
      <c r="N96" s="14"/>
      <c r="O96" s="14"/>
      <c r="P96" s="13"/>
      <c r="Q96" s="13"/>
      <c r="R96" s="49"/>
      <c r="S96" s="49"/>
      <c r="T96" s="49"/>
    </row>
    <row r="97" spans="2:19" s="10" customFormat="1" ht="12.75">
      <c r="B97" s="40"/>
      <c r="C97" s="37"/>
      <c r="D97" s="37"/>
      <c r="E97" s="38"/>
      <c r="F97" s="39"/>
      <c r="G97" s="39"/>
      <c r="H97" s="39"/>
      <c r="I97" s="40"/>
      <c r="J97" s="40"/>
      <c r="K97" s="40"/>
      <c r="L97" s="40"/>
      <c r="M97" s="40"/>
      <c r="N97" s="40"/>
      <c r="O97" s="40"/>
      <c r="P97" s="39"/>
      <c r="Q97" s="39"/>
      <c r="R97" s="40"/>
      <c r="S97" s="40"/>
    </row>
    <row r="98" spans="2:19" s="10" customFormat="1" ht="12.75">
      <c r="B98" s="40"/>
      <c r="C98" s="37"/>
      <c r="D98" s="37"/>
      <c r="E98" s="38"/>
      <c r="F98" s="39"/>
      <c r="G98" s="39"/>
      <c r="H98" s="39"/>
      <c r="I98" s="40"/>
      <c r="J98" s="40"/>
      <c r="K98" s="40"/>
      <c r="L98" s="40"/>
      <c r="M98" s="40"/>
      <c r="N98" s="40"/>
      <c r="O98" s="40"/>
      <c r="P98" s="39"/>
      <c r="Q98" s="39"/>
      <c r="R98" s="40"/>
      <c r="S98" s="40"/>
    </row>
    <row r="99" spans="2:19" s="10" customFormat="1" ht="12.75">
      <c r="B99" s="40"/>
      <c r="C99" s="37"/>
      <c r="D99" s="37"/>
      <c r="E99" s="38"/>
      <c r="F99" s="39"/>
      <c r="G99" s="39"/>
      <c r="H99" s="39"/>
      <c r="I99" s="40"/>
      <c r="J99" s="40"/>
      <c r="K99" s="40"/>
      <c r="L99" s="40"/>
      <c r="M99" s="40"/>
      <c r="N99" s="40"/>
      <c r="O99" s="40"/>
      <c r="P99" s="39"/>
      <c r="Q99" s="39"/>
      <c r="R99" s="40"/>
      <c r="S99" s="40"/>
    </row>
    <row r="100" spans="2:19" s="10" customFormat="1" ht="12.75">
      <c r="B100" s="40"/>
      <c r="C100" s="37"/>
      <c r="D100" s="37"/>
      <c r="E100" s="38"/>
      <c r="F100" s="39"/>
      <c r="G100" s="39"/>
      <c r="H100" s="39"/>
      <c r="I100" s="40"/>
      <c r="J100" s="40"/>
      <c r="K100" s="40"/>
      <c r="L100" s="40"/>
      <c r="M100" s="40"/>
      <c r="N100" s="40"/>
      <c r="O100" s="40"/>
      <c r="P100" s="39"/>
      <c r="Q100" s="39"/>
      <c r="R100" s="40"/>
      <c r="S100" s="40"/>
    </row>
  </sheetData>
  <mergeCells count="26">
    <mergeCell ref="C29:E29"/>
    <mergeCell ref="C30:S30"/>
    <mergeCell ref="C38:S38"/>
    <mergeCell ref="C62:E62"/>
    <mergeCell ref="C54:E54"/>
    <mergeCell ref="C20:E20"/>
    <mergeCell ref="M7:S7"/>
    <mergeCell ref="C9:S9"/>
    <mergeCell ref="C21:S21"/>
    <mergeCell ref="C1:E1"/>
    <mergeCell ref="C2:Q2"/>
    <mergeCell ref="E7:E8"/>
    <mergeCell ref="D7:D8"/>
    <mergeCell ref="C4:G4"/>
    <mergeCell ref="C7:C8"/>
    <mergeCell ref="F7:L7"/>
    <mergeCell ref="C75:S75"/>
    <mergeCell ref="C37:E37"/>
    <mergeCell ref="C71:E71"/>
    <mergeCell ref="C72:E72"/>
    <mergeCell ref="C73:S73"/>
    <mergeCell ref="C55:S55"/>
    <mergeCell ref="C48:S48"/>
    <mergeCell ref="C47:E47"/>
    <mergeCell ref="C63:S63"/>
    <mergeCell ref="C74:E74"/>
  </mergeCells>
  <printOptions horizontalCentered="1"/>
  <pageMargins left="0.5905511811023623" right="0.5905511811023623" top="0.5905511811023623" bottom="0.5905511811023623" header="0" footer="0"/>
  <pageSetup fitToHeight="2" fitToWidth="1" horizontalDpi="600" verticalDpi="600" orientation="landscape" paperSize="9" scale="54" r:id="rId2"/>
  <rowBreaks count="2" manualBreakCount="2">
    <brk id="47" min="1" max="19" man="1"/>
    <brk id="76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UPCnet</cp:lastModifiedBy>
  <cp:lastPrinted>2006-09-21T07:35:59Z</cp:lastPrinted>
  <dcterms:created xsi:type="dcterms:W3CDTF">2004-04-19T15:08:51Z</dcterms:created>
  <dcterms:modified xsi:type="dcterms:W3CDTF">2007-08-06T07:04:41Z</dcterms:modified>
  <cp:category/>
  <cp:version/>
  <cp:contentType/>
  <cp:contentStatus/>
</cp:coreProperties>
</file>