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0125" windowHeight="5100" activeTab="0"/>
  </bookViews>
  <sheets>
    <sheet name="3.3.1" sheetId="1" r:id="rId1"/>
  </sheets>
  <definedNames>
    <definedName name="_xlnm.Print_Area" localSheetId="0">'3.3.1'!$A$1:$O$91</definedName>
  </definedNames>
  <calcPr fullCalcOnLoad="1"/>
</workbook>
</file>

<file path=xl/sharedStrings.xml><?xml version="1.0" encoding="utf-8"?>
<sst xmlns="http://schemas.openxmlformats.org/spreadsheetml/2006/main" count="111" uniqueCount="64">
  <si>
    <t>Laboral</t>
  </si>
  <si>
    <t>Total</t>
  </si>
  <si>
    <t>Centres docents</t>
  </si>
  <si>
    <t>Departaments</t>
  </si>
  <si>
    <t>TOTAL</t>
  </si>
  <si>
    <t>Tipus</t>
  </si>
  <si>
    <t>CuentaDeCip</t>
  </si>
  <si>
    <t>Funcionari</t>
  </si>
  <si>
    <t>Escala administrativa</t>
  </si>
  <si>
    <t>Grup I</t>
  </si>
  <si>
    <t>Grup II</t>
  </si>
  <si>
    <t>Grup III</t>
  </si>
  <si>
    <t>Dones</t>
  </si>
  <si>
    <t>Homes</t>
  </si>
  <si>
    <t>Més de 60 anys</t>
  </si>
  <si>
    <t>De 55 a 60 anys</t>
  </si>
  <si>
    <t>De 50 a 55 anys</t>
  </si>
  <si>
    <t>De 45 a 50 anys</t>
  </si>
  <si>
    <t>De 40 a 45 anys</t>
  </si>
  <si>
    <t>De 35 a 40 anys</t>
  </si>
  <si>
    <t>De 30 a 35 anys</t>
  </si>
  <si>
    <t>De Menys de 30 anys</t>
  </si>
  <si>
    <t>CuentaDeCIP</t>
  </si>
  <si>
    <t>D</t>
  </si>
  <si>
    <t>H</t>
  </si>
  <si>
    <t>Sexe</t>
  </si>
  <si>
    <t>Distribució del personal d'administració i serveis per categories</t>
  </si>
  <si>
    <t>Distribució percentual del PAS per sexes i edat</t>
  </si>
  <si>
    <t xml:space="preserve">3.3 Personal d'administració i serveis </t>
  </si>
  <si>
    <t>Personal funcionari administratiu</t>
  </si>
  <si>
    <t>Personal funcionari biblioteques</t>
  </si>
  <si>
    <t>Personal laboral</t>
  </si>
  <si>
    <t>Escala administrativa, 346</t>
  </si>
  <si>
    <t>Escala auxiliar , 138</t>
  </si>
  <si>
    <t>Escala ajudants aux. i bibli., 67</t>
  </si>
  <si>
    <t>Escala facultativa aux. i bibli., 4</t>
  </si>
  <si>
    <t>Eventuals , 4</t>
  </si>
  <si>
    <t>Escala gestió , 21</t>
  </si>
  <si>
    <t>Escala tècnica, 39</t>
  </si>
  <si>
    <t>Alta Direcció , 9</t>
  </si>
  <si>
    <t>Unitat de gestió dels serveis comuns del Campus de Terrassa</t>
  </si>
  <si>
    <t>Coordinació Campus Nord</t>
  </si>
  <si>
    <t>Serveis Generals i Universitaris</t>
  </si>
  <si>
    <t>total pas funcionair</t>
  </si>
  <si>
    <t>Dades corresponents a 13 de gener de 2006</t>
  </si>
  <si>
    <t>Escala ajudants d'arxius, bibli.</t>
  </si>
  <si>
    <t>Escala auxiliar administrativa</t>
  </si>
  <si>
    <t>Escala facultativa d'arxius, bibli.</t>
  </si>
  <si>
    <t>Escala gestió</t>
  </si>
  <si>
    <t>Escala tècnica de gestió</t>
  </si>
  <si>
    <t>Eventuals</t>
  </si>
  <si>
    <t>Alta direcció</t>
  </si>
  <si>
    <t>Grup IV</t>
  </si>
  <si>
    <t>Tipuspersonal</t>
  </si>
  <si>
    <t>ADMINISTRATIU</t>
  </si>
  <si>
    <t>DE BIBLIOTEQUES</t>
  </si>
  <si>
    <t>LABORAL</t>
  </si>
  <si>
    <t>3.3.1 DADES GLOBALS DE LA UPC</t>
  </si>
  <si>
    <r>
      <t xml:space="preserve">Altres </t>
    </r>
    <r>
      <rPr>
        <b/>
        <vertAlign val="superscript"/>
        <sz val="10"/>
        <color indexed="9"/>
        <rFont val="Arial"/>
        <family val="2"/>
      </rPr>
      <t>(1)</t>
    </r>
  </si>
  <si>
    <t>-</t>
  </si>
  <si>
    <t>ANY ACADÈMIC 2005-2006</t>
  </si>
  <si>
    <t>Total PAS</t>
  </si>
  <si>
    <r>
      <t>(1)</t>
    </r>
    <r>
      <rPr>
        <sz val="8"/>
        <color indexed="56"/>
        <rFont val="Arial"/>
        <family val="2"/>
      </rPr>
      <t xml:space="preserve"> ICE, Càtedres Unesco, ens interns de recerca (CEPBA, LIM, IRI…), etc.</t>
    </r>
  </si>
  <si>
    <t>Instituts universitaris de recerca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</si>
</sst>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#%"/>
    <numFmt numFmtId="173" formatCode="0.0%"/>
    <numFmt numFmtId="174" formatCode="0.##%"/>
    <numFmt numFmtId="175" formatCode="_-* #,##0.00\ _P_t_s_-;\-* #,##0.00\ _P_t_s_-;_-* &quot;-&quot;??\ _P_t_s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\ &quot;Pts&quot;_-;\-* #,##0\ &quot;Pts&quot;_-;_-* &quot;-&quot;\ &quot;Pts&quot;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4.75"/>
      <name val="Arial"/>
      <family val="0"/>
    </font>
    <font>
      <sz val="22.25"/>
      <name val="Arial"/>
      <family val="0"/>
    </font>
    <font>
      <sz val="39.25"/>
      <name val="Arial"/>
      <family val="0"/>
    </font>
    <font>
      <sz val="20.5"/>
      <name val="Arial"/>
      <family val="0"/>
    </font>
    <font>
      <b/>
      <sz val="8"/>
      <color indexed="56"/>
      <name val="Arial"/>
      <family val="2"/>
    </font>
    <font>
      <b/>
      <sz val="9.5"/>
      <color indexed="56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color indexed="9"/>
      <name val="Times New Roman"/>
      <family val="0"/>
    </font>
    <font>
      <sz val="10"/>
      <color indexed="9"/>
      <name val="Arial"/>
      <family val="0"/>
    </font>
    <font>
      <sz val="16.25"/>
      <name val="Arial"/>
      <family val="0"/>
    </font>
    <font>
      <sz val="17.75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92">
    <xf numFmtId="0" fontId="0" fillId="0" borderId="0" xfId="0" applyAlignment="1">
      <alignment/>
    </xf>
    <xf numFmtId="0" fontId="5" fillId="6" borderId="0" xfId="50" applyFill="1" applyBorder="1">
      <alignment/>
      <protection/>
    </xf>
    <xf numFmtId="0" fontId="5" fillId="6" borderId="0" xfId="50" applyFill="1" applyBorder="1" applyAlignment="1">
      <alignment horizontal="center"/>
      <protection/>
    </xf>
    <xf numFmtId="0" fontId="5" fillId="6" borderId="7" xfId="21" applyFill="1" applyAlignment="1">
      <alignment/>
    </xf>
    <xf numFmtId="0" fontId="5" fillId="6" borderId="7" xfId="21" applyFill="1" applyAlignment="1">
      <alignment horizontal="center"/>
    </xf>
    <xf numFmtId="0" fontId="5" fillId="6" borderId="8" xfId="22" applyFill="1" applyAlignment="1">
      <alignment/>
    </xf>
    <xf numFmtId="0" fontId="5" fillId="6" borderId="4" xfId="18" applyFill="1" applyAlignment="1">
      <alignment/>
    </xf>
    <xf numFmtId="0" fontId="5" fillId="6" borderId="5" xfId="19" applyFill="1" applyAlignment="1">
      <alignment/>
    </xf>
    <xf numFmtId="0" fontId="11" fillId="6" borderId="0" xfId="29">
      <alignment horizontal="left" vertical="center"/>
      <protection/>
    </xf>
    <xf numFmtId="0" fontId="11" fillId="6" borderId="9" xfId="23" applyAlignment="1">
      <alignment horizontal="left" vertical="center"/>
    </xf>
    <xf numFmtId="0" fontId="12" fillId="9" borderId="10" xfId="34">
      <alignment horizontal="left" vertical="center"/>
      <protection/>
    </xf>
    <xf numFmtId="4" fontId="8" fillId="3" borderId="10" xfId="30" applyFont="1" applyFill="1">
      <alignment vertical="center"/>
      <protection/>
    </xf>
    <xf numFmtId="4" fontId="8" fillId="3" borderId="10" xfId="31" applyFont="1" applyFill="1">
      <alignment vertical="center"/>
      <protection/>
    </xf>
    <xf numFmtId="0" fontId="10" fillId="5" borderId="10" xfId="28">
      <alignment horizontal="left" vertical="center"/>
      <protection/>
    </xf>
    <xf numFmtId="0" fontId="10" fillId="9" borderId="10" xfId="34" applyFont="1">
      <alignment horizontal="left" vertical="center"/>
      <protection/>
    </xf>
    <xf numFmtId="0" fontId="23" fillId="6" borderId="0" xfId="50" applyFont="1" applyFill="1" applyBorder="1">
      <alignment/>
      <protection/>
    </xf>
    <xf numFmtId="3" fontId="12" fillId="7" borderId="10" xfId="30" applyNumberFormat="1">
      <alignment vertical="center"/>
      <protection/>
    </xf>
    <xf numFmtId="3" fontId="12" fillId="8" borderId="10" xfId="31" applyNumberFormat="1">
      <alignment vertical="center"/>
      <protection/>
    </xf>
    <xf numFmtId="4" fontId="8" fillId="3" borderId="10" xfId="31" applyFont="1" applyFill="1" applyAlignment="1">
      <alignment vertical="center" wrapText="1"/>
      <protection/>
    </xf>
    <xf numFmtId="4" fontId="8" fillId="3" borderId="10" xfId="30" applyFont="1" applyFill="1" applyAlignment="1">
      <alignment vertical="center" wrapText="1"/>
      <protection/>
    </xf>
    <xf numFmtId="0" fontId="7" fillId="6" borderId="0" xfId="50" applyFont="1" applyFill="1" applyBorder="1">
      <alignment/>
      <protection/>
    </xf>
    <xf numFmtId="0" fontId="23" fillId="0" borderId="0" xfId="50" applyFont="1" applyFill="1" applyBorder="1">
      <alignment/>
      <protection/>
    </xf>
    <xf numFmtId="172" fontId="23" fillId="0" borderId="0" xfId="55" applyNumberFormat="1" applyFont="1" applyFill="1" applyBorder="1" applyAlignment="1">
      <alignment/>
    </xf>
    <xf numFmtId="174" fontId="23" fillId="0" borderId="0" xfId="55" applyNumberFormat="1" applyFont="1" applyFill="1" applyBorder="1" applyAlignment="1">
      <alignment/>
    </xf>
    <xf numFmtId="0" fontId="29" fillId="0" borderId="0" xfId="50" applyFont="1" applyFill="1" applyBorder="1">
      <alignment/>
      <protection/>
    </xf>
    <xf numFmtId="0" fontId="24" fillId="0" borderId="0" xfId="51" applyNumberFormat="1" applyFont="1" applyFill="1" applyBorder="1" applyAlignment="1">
      <alignment horizontal="right" wrapText="1"/>
      <protection/>
    </xf>
    <xf numFmtId="0" fontId="23" fillId="0" borderId="0" xfId="53" applyFont="1" applyFill="1" applyBorder="1" applyAlignment="1">
      <alignment/>
      <protection/>
    </xf>
    <xf numFmtId="0" fontId="23" fillId="0" borderId="0" xfId="54" applyFont="1" applyFill="1" applyBorder="1" applyAlignment="1">
      <alignment/>
      <protection/>
    </xf>
    <xf numFmtId="0" fontId="23" fillId="0" borderId="0" xfId="54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/>
      <protection/>
    </xf>
    <xf numFmtId="0" fontId="23" fillId="0" borderId="0" xfId="54" applyFont="1" applyFill="1" applyBorder="1" applyAlignment="1">
      <alignment horizontal="center"/>
      <protection/>
    </xf>
    <xf numFmtId="0" fontId="23" fillId="0" borderId="0" xfId="54" applyFont="1" applyFill="1" applyBorder="1">
      <alignment/>
      <protection/>
    </xf>
    <xf numFmtId="0" fontId="28" fillId="9" borderId="12" xfId="34" applyFont="1" applyBorder="1">
      <alignment horizontal="left" vertical="center"/>
      <protection/>
    </xf>
    <xf numFmtId="0" fontId="12" fillId="9" borderId="12" xfId="34" applyBorder="1">
      <alignment horizontal="left" vertical="center"/>
      <protection/>
    </xf>
    <xf numFmtId="0" fontId="8" fillId="3" borderId="10" xfId="39" applyFont="1">
      <alignment horizontal="center" vertical="center"/>
      <protection/>
    </xf>
    <xf numFmtId="0" fontId="5" fillId="6" borderId="9" xfId="17" applyFill="1" applyBorder="1" applyAlignment="1">
      <alignment/>
    </xf>
    <xf numFmtId="0" fontId="8" fillId="3" borderId="13" xfId="39" applyFont="1" applyBorder="1">
      <alignment horizontal="center" vertical="center"/>
      <protection/>
    </xf>
    <xf numFmtId="3" fontId="10" fillId="5" borderId="13" xfId="40" applyNumberFormat="1" applyBorder="1">
      <alignment vertical="center"/>
      <protection/>
    </xf>
    <xf numFmtId="3" fontId="10" fillId="3" borderId="13" xfId="41" applyNumberFormat="1" applyBorder="1">
      <alignment vertical="center"/>
      <protection/>
    </xf>
    <xf numFmtId="0" fontId="5" fillId="6" borderId="7" xfId="16" applyFill="1" applyBorder="1" applyAlignment="1">
      <alignment/>
    </xf>
    <xf numFmtId="0" fontId="5" fillId="6" borderId="3" xfId="50" applyFill="1" applyBorder="1">
      <alignment/>
      <protection/>
    </xf>
    <xf numFmtId="0" fontId="5" fillId="6" borderId="6" xfId="50" applyFill="1" applyBorder="1">
      <alignment/>
      <protection/>
    </xf>
    <xf numFmtId="0" fontId="5" fillId="6" borderId="2" xfId="50" applyFill="1" applyBorder="1">
      <alignment/>
      <protection/>
    </xf>
    <xf numFmtId="0" fontId="8" fillId="10" borderId="10" xfId="35" applyFont="1" applyBorder="1" applyAlignment="1">
      <alignment horizontal="center" vertical="center" wrapText="1"/>
      <protection/>
    </xf>
    <xf numFmtId="0" fontId="8" fillId="10" borderId="10" xfId="35" applyFont="1" applyBorder="1" applyAlignment="1">
      <alignment horizontal="center" vertical="center"/>
      <protection/>
    </xf>
    <xf numFmtId="3" fontId="12" fillId="7" borderId="10" xfId="30" applyNumberFormat="1" applyFont="1">
      <alignment vertical="center"/>
      <protection/>
    </xf>
    <xf numFmtId="0" fontId="29" fillId="6" borderId="0" xfId="50" applyFont="1" applyFill="1" applyBorder="1">
      <alignment/>
      <protection/>
    </xf>
    <xf numFmtId="0" fontId="29" fillId="6" borderId="0" xfId="50" applyFont="1" applyFill="1" applyBorder="1">
      <alignment/>
      <protection/>
    </xf>
    <xf numFmtId="0" fontId="24" fillId="0" borderId="0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wrapText="1"/>
      <protection/>
    </xf>
    <xf numFmtId="0" fontId="24" fillId="0" borderId="0" xfId="49" applyFont="1" applyFill="1" applyBorder="1" applyAlignment="1">
      <alignment horizontal="right" wrapText="1"/>
      <protection/>
    </xf>
    <xf numFmtId="0" fontId="10" fillId="9" borderId="14" xfId="34" applyFont="1" applyBorder="1">
      <alignment horizontal="left" vertical="center"/>
      <protection/>
    </xf>
    <xf numFmtId="0" fontId="10" fillId="9" borderId="0" xfId="34" applyFont="1" applyBorder="1">
      <alignment horizontal="left" vertical="center"/>
      <protection/>
    </xf>
    <xf numFmtId="0" fontId="24" fillId="0" borderId="0" xfId="52" applyFont="1" applyFill="1" applyBorder="1" applyAlignment="1">
      <alignment wrapText="1"/>
      <protection/>
    </xf>
    <xf numFmtId="0" fontId="24" fillId="0" borderId="0" xfId="52" applyFont="1" applyFill="1" applyBorder="1" applyAlignment="1">
      <alignment horizontal="right" wrapText="1"/>
      <protection/>
    </xf>
    <xf numFmtId="3" fontId="12" fillId="8" borderId="10" xfId="31" applyNumberFormat="1" applyFont="1" applyAlignment="1">
      <alignment horizontal="right" vertical="center"/>
      <protection/>
    </xf>
    <xf numFmtId="3" fontId="12" fillId="7" borderId="10" xfId="30" applyNumberFormat="1" applyFont="1" applyAlignment="1">
      <alignment horizontal="right" vertical="center"/>
      <protection/>
    </xf>
    <xf numFmtId="0" fontId="31" fillId="0" borderId="0" xfId="54" applyFont="1" applyFill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/>
      <protection/>
    </xf>
    <xf numFmtId="0" fontId="31" fillId="0" borderId="0" xfId="53" applyFont="1" applyFill="1" applyBorder="1" applyAlignment="1">
      <alignment horizontal="center"/>
      <protection/>
    </xf>
    <xf numFmtId="0" fontId="31" fillId="0" borderId="0" xfId="54" applyFont="1" applyFill="1" applyBorder="1" applyAlignment="1">
      <alignment horizontal="center"/>
      <protection/>
    </xf>
    <xf numFmtId="0" fontId="28" fillId="9" borderId="15" xfId="34" applyFont="1" applyBorder="1">
      <alignment horizontal="left" vertical="center"/>
      <protection/>
    </xf>
    <xf numFmtId="0" fontId="24" fillId="0" borderId="0" xfId="48" applyFont="1" applyFill="1" applyBorder="1" applyAlignment="1">
      <alignment wrapText="1"/>
      <protection/>
    </xf>
    <xf numFmtId="0" fontId="24" fillId="0" borderId="0" xfId="48" applyFont="1" applyFill="1" applyBorder="1" applyAlignment="1">
      <alignment horizontal="right" wrapText="1"/>
      <protection/>
    </xf>
    <xf numFmtId="0" fontId="24" fillId="0" borderId="0" xfId="49" applyFont="1" applyFill="1" applyBorder="1" applyAlignment="1">
      <alignment horizontal="right" wrapText="1"/>
      <protection/>
    </xf>
    <xf numFmtId="0" fontId="12" fillId="9" borderId="16" xfId="34" applyBorder="1">
      <alignment horizontal="left" vertical="center"/>
      <protection/>
    </xf>
    <xf numFmtId="0" fontId="24" fillId="0" borderId="0" xfId="48" applyFont="1" applyFill="1" applyBorder="1" applyAlignment="1">
      <alignment horizontal="center"/>
      <protection/>
    </xf>
    <xf numFmtId="173" fontId="24" fillId="0" borderId="0" xfId="48" applyNumberFormat="1" applyFont="1" applyFill="1" applyBorder="1" applyAlignment="1">
      <alignment horizontal="right" wrapText="1"/>
      <protection/>
    </xf>
    <xf numFmtId="0" fontId="24" fillId="0" borderId="0" xfId="34" applyFont="1" applyFill="1" applyBorder="1">
      <alignment horizontal="left" vertical="center"/>
      <protection/>
    </xf>
    <xf numFmtId="0" fontId="8" fillId="10" borderId="13" xfId="35" applyBorder="1" applyAlignment="1">
      <alignment horizontal="center" vertical="center"/>
      <protection/>
    </xf>
    <xf numFmtId="0" fontId="8" fillId="10" borderId="17" xfId="35" applyBorder="1" applyAlignment="1">
      <alignment horizontal="center" vertical="center"/>
      <protection/>
    </xf>
    <xf numFmtId="0" fontId="8" fillId="10" borderId="14" xfId="35" applyBorder="1" applyAlignment="1">
      <alignment horizontal="center" vertical="center"/>
      <protection/>
    </xf>
    <xf numFmtId="0" fontId="8" fillId="3" borderId="13" xfId="39" applyFont="1" applyBorder="1" applyAlignment="1">
      <alignment horizontal="center" vertical="center"/>
      <protection/>
    </xf>
    <xf numFmtId="0" fontId="8" fillId="3" borderId="17" xfId="39" applyFont="1" applyBorder="1" applyAlignment="1">
      <alignment horizontal="center" vertical="center"/>
      <protection/>
    </xf>
    <xf numFmtId="0" fontId="8" fillId="3" borderId="17" xfId="39" applyBorder="1" applyAlignment="1">
      <alignment horizontal="center" vertical="center"/>
      <protection/>
    </xf>
    <xf numFmtId="0" fontId="34" fillId="9" borderId="16" xfId="34" applyFont="1" applyBorder="1" applyAlignment="1">
      <alignment horizontal="left" vertical="center" wrapText="1"/>
      <protection/>
    </xf>
    <xf numFmtId="0" fontId="11" fillId="9" borderId="18" xfId="34" applyFont="1" applyBorder="1" applyAlignment="1">
      <alignment horizontal="left" vertical="center" wrapText="1"/>
      <protection/>
    </xf>
    <xf numFmtId="0" fontId="11" fillId="9" borderId="19" xfId="34" applyFont="1" applyBorder="1" applyAlignment="1">
      <alignment horizontal="left" vertical="center"/>
      <protection/>
    </xf>
    <xf numFmtId="0" fontId="11" fillId="9" borderId="0" xfId="34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/>
    </xf>
    <xf numFmtId="0" fontId="10" fillId="9" borderId="13" xfId="34" applyFont="1" applyBorder="1" applyAlignment="1">
      <alignment horizontal="left" vertical="center"/>
      <protection/>
    </xf>
    <xf numFmtId="0" fontId="10" fillId="9" borderId="17" xfId="34" applyFont="1" applyBorder="1" applyAlignment="1">
      <alignment horizontal="left" vertical="center"/>
      <protection/>
    </xf>
    <xf numFmtId="0" fontId="10" fillId="9" borderId="14" xfId="34" applyFont="1" applyBorder="1" applyAlignment="1">
      <alignment horizontal="left" vertical="center"/>
      <protection/>
    </xf>
    <xf numFmtId="0" fontId="10" fillId="9" borderId="0" xfId="34" applyFont="1" applyBorder="1" applyAlignment="1">
      <alignment horizontal="left" vertical="center"/>
      <protection/>
    </xf>
    <xf numFmtId="0" fontId="8" fillId="10" borderId="13" xfId="35" applyBorder="1" applyAlignment="1">
      <alignment horizontal="center" vertical="center" wrapText="1"/>
      <protection/>
    </xf>
    <xf numFmtId="0" fontId="8" fillId="10" borderId="17" xfId="35" applyBorder="1" applyAlignment="1">
      <alignment horizontal="center" vertical="center" wrapText="1"/>
      <protection/>
    </xf>
    <xf numFmtId="0" fontId="8" fillId="10" borderId="14" xfId="35" applyBorder="1" applyAlignment="1">
      <alignment horizontal="center" vertical="center" wrapText="1"/>
      <protection/>
    </xf>
  </cellXfs>
  <cellStyles count="44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3.3.1" xfId="48"/>
    <cellStyle name="Normal_331" xfId="49"/>
    <cellStyle name="Normal_G PAS per tipus " xfId="50"/>
    <cellStyle name="Normal_G PAS per tipus _2" xfId="51"/>
    <cellStyle name="Normal_Hoja1" xfId="52"/>
    <cellStyle name="Normal_Piramide PAS sex i edat" xfId="53"/>
    <cellStyle name="Normal_Piramide PAS sex i edat (2)" xfId="54"/>
    <cellStyle name="Percent" xfId="55"/>
    <cellStyle name="SinEstilo" xfId="56"/>
    <cellStyle name="Total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Funcionari</a:t>
            </a:r>
          </a:p>
        </c:rich>
      </c:tx>
      <c:layout>
        <c:manualLayout>
          <c:xMode val="factor"/>
          <c:yMode val="factor"/>
          <c:x val="-0.413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25"/>
          <c:y val="0.25825"/>
          <c:w val="0.464"/>
          <c:h val="0.59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DD08C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Escala auxiliar; 183; 27%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'3.3.1'!$C$25:$C$31</c:f>
              <c:strCache>
                <c:ptCount val="7"/>
                <c:pt idx="0">
                  <c:v>Escala administrativa</c:v>
                </c:pt>
                <c:pt idx="1">
                  <c:v>Escala ajudants d'arxius, bibli.</c:v>
                </c:pt>
                <c:pt idx="2">
                  <c:v>Escala auxiliar administrativa</c:v>
                </c:pt>
                <c:pt idx="3">
                  <c:v>Escala facultativa d'arxius, bibli.</c:v>
                </c:pt>
                <c:pt idx="4">
                  <c:v>Escala gestió</c:v>
                </c:pt>
                <c:pt idx="5">
                  <c:v>Escala tècnica de gestió</c:v>
                </c:pt>
                <c:pt idx="6">
                  <c:v>Eventuals</c:v>
                </c:pt>
              </c:strCache>
            </c:strRef>
          </c:cat>
          <c:val>
            <c:numRef>
              <c:f>'3.3.1'!$E$25:$E$31</c:f>
              <c:numCache>
                <c:ptCount val="7"/>
                <c:pt idx="0">
                  <c:v>318</c:v>
                </c:pt>
                <c:pt idx="1">
                  <c:v>66</c:v>
                </c:pt>
                <c:pt idx="2">
                  <c:v>183</c:v>
                </c:pt>
                <c:pt idx="3">
                  <c:v>18</c:v>
                </c:pt>
                <c:pt idx="4">
                  <c:v>45</c:v>
                </c:pt>
                <c:pt idx="5">
                  <c:v>38</c:v>
                </c:pt>
                <c:pt idx="6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Laboral</a:t>
            </a:r>
          </a:p>
        </c:rich>
      </c:tx>
      <c:layout>
        <c:manualLayout>
          <c:xMode val="factor"/>
          <c:yMode val="factor"/>
          <c:x val="-0.4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2915"/>
          <c:w val="0.50925"/>
          <c:h val="0.585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FDD08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'3.3.1'!$I$25:$I$29</c:f>
              <c:strCache>
                <c:ptCount val="5"/>
                <c:pt idx="0">
                  <c:v>Alta direcció</c:v>
                </c:pt>
                <c:pt idx="1">
                  <c:v>Grup I</c:v>
                </c:pt>
                <c:pt idx="2">
                  <c:v>Grup II</c:v>
                </c:pt>
                <c:pt idx="3">
                  <c:v>Grup III</c:v>
                </c:pt>
                <c:pt idx="4">
                  <c:v>Grup IV</c:v>
                </c:pt>
              </c:strCache>
            </c:strRef>
          </c:cat>
          <c:val>
            <c:numRef>
              <c:f>'3.3.1'!$K$25:$K$29</c:f>
              <c:numCache>
                <c:ptCount val="5"/>
                <c:pt idx="0">
                  <c:v>7</c:v>
                </c:pt>
                <c:pt idx="1">
                  <c:v>137</c:v>
                </c:pt>
                <c:pt idx="2">
                  <c:v>163</c:v>
                </c:pt>
                <c:pt idx="3">
                  <c:v>255</c:v>
                </c:pt>
                <c:pt idx="4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LABORAL</a:t>
            </a:r>
          </a:p>
        </c:rich>
      </c:tx>
      <c:layout>
        <c:manualLayout>
          <c:xMode val="factor"/>
          <c:yMode val="factor"/>
          <c:x val="-0.44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7"/>
          <c:w val="0.918"/>
          <c:h val="0.806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'3.3.1'!$B$45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'3.3.1'!$D$36:$K$36</c:f>
              <c:strCache>
                <c:ptCount val="8"/>
                <c:pt idx="0">
                  <c:v>Més de 60 anys</c:v>
                </c:pt>
                <c:pt idx="1">
                  <c:v>De 55 a 60 anys</c:v>
                </c:pt>
                <c:pt idx="2">
                  <c:v>De 50 a 55 anys</c:v>
                </c:pt>
                <c:pt idx="3">
                  <c:v>De 45 a 50 anys</c:v>
                </c:pt>
                <c:pt idx="4">
                  <c:v>De 40 a 45 anys</c:v>
                </c:pt>
                <c:pt idx="5">
                  <c:v>De 35 a 40 anys</c:v>
                </c:pt>
                <c:pt idx="6">
                  <c:v>De 30 a 35 anys</c:v>
                </c:pt>
                <c:pt idx="7">
                  <c:v>De Menys de 30 anys</c:v>
                </c:pt>
              </c:strCache>
            </c:strRef>
          </c:cat>
          <c:val>
            <c:numRef>
              <c:f>'3.3.1'!$D$53:$K$53</c:f>
              <c:numCache>
                <c:ptCount val="8"/>
                <c:pt idx="0">
                  <c:v>0.19047619047619047</c:v>
                </c:pt>
                <c:pt idx="1">
                  <c:v>0.29508196721311475</c:v>
                </c:pt>
                <c:pt idx="2">
                  <c:v>0.25</c:v>
                </c:pt>
                <c:pt idx="3">
                  <c:v>0.3564356435643564</c:v>
                </c:pt>
                <c:pt idx="4">
                  <c:v>0.3524590163934426</c:v>
                </c:pt>
                <c:pt idx="5">
                  <c:v>0.35</c:v>
                </c:pt>
                <c:pt idx="6">
                  <c:v>0.39090909090909093</c:v>
                </c:pt>
                <c:pt idx="7">
                  <c:v>0.30434782608695654</c:v>
                </c:pt>
              </c:numCache>
            </c:numRef>
          </c:val>
        </c:ser>
        <c:ser>
          <c:idx val="0"/>
          <c:order val="1"/>
          <c:tx>
            <c:strRef>
              <c:f>'3.3.1'!$B$46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'3.3.1'!$D$36:$K$36</c:f>
              <c:strCache>
                <c:ptCount val="8"/>
                <c:pt idx="0">
                  <c:v>Més de 60 anys</c:v>
                </c:pt>
                <c:pt idx="1">
                  <c:v>De 55 a 60 anys</c:v>
                </c:pt>
                <c:pt idx="2">
                  <c:v>De 50 a 55 anys</c:v>
                </c:pt>
                <c:pt idx="3">
                  <c:v>De 45 a 50 anys</c:v>
                </c:pt>
                <c:pt idx="4">
                  <c:v>De 40 a 45 anys</c:v>
                </c:pt>
                <c:pt idx="5">
                  <c:v>De 35 a 40 anys</c:v>
                </c:pt>
                <c:pt idx="6">
                  <c:v>De 30 a 35 anys</c:v>
                </c:pt>
                <c:pt idx="7">
                  <c:v>De Menys de 30 anys</c:v>
                </c:pt>
              </c:strCache>
            </c:strRef>
          </c:cat>
          <c:val>
            <c:numRef>
              <c:f>'3.3.1'!$D$54:$K$54</c:f>
              <c:numCache>
                <c:ptCount val="8"/>
                <c:pt idx="0">
                  <c:v>0.8095238095238095</c:v>
                </c:pt>
                <c:pt idx="1">
                  <c:v>0.7049180327868853</c:v>
                </c:pt>
                <c:pt idx="2">
                  <c:v>0.75</c:v>
                </c:pt>
                <c:pt idx="3">
                  <c:v>0.6435643564356436</c:v>
                </c:pt>
                <c:pt idx="4">
                  <c:v>0.6475409836065574</c:v>
                </c:pt>
                <c:pt idx="5">
                  <c:v>0.65</c:v>
                </c:pt>
                <c:pt idx="6">
                  <c:v>0.6090909090909091</c:v>
                </c:pt>
                <c:pt idx="7">
                  <c:v>0.6956521739130435</c:v>
                </c:pt>
              </c:numCache>
            </c:numRef>
          </c:val>
        </c:ser>
        <c:overlap val="100"/>
        <c:gapWidth val="70"/>
        <c:axId val="9618833"/>
        <c:axId val="19460634"/>
      </c:barChart>
      <c:catAx>
        <c:axId val="9618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noMultiLvlLbl val="0"/>
      </c:catAx>
      <c:valAx>
        <c:axId val="194606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9618833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8682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ADMINISTRATIU</a:t>
            </a:r>
          </a:p>
        </c:rich>
      </c:tx>
      <c:layout>
        <c:manualLayout>
          <c:xMode val="factor"/>
          <c:yMode val="factor"/>
          <c:x val="-0.42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6"/>
          <c:w val="0.9725"/>
          <c:h val="0.7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'3.3.1'!$B$45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'3.3.1'!$D$36:$K$36</c:f>
              <c:strCache>
                <c:ptCount val="8"/>
                <c:pt idx="0">
                  <c:v>Més de 60 anys</c:v>
                </c:pt>
                <c:pt idx="1">
                  <c:v>De 55 a 60 anys</c:v>
                </c:pt>
                <c:pt idx="2">
                  <c:v>De 50 a 55 anys</c:v>
                </c:pt>
                <c:pt idx="3">
                  <c:v>De 45 a 50 anys</c:v>
                </c:pt>
                <c:pt idx="4">
                  <c:v>De 40 a 45 anys</c:v>
                </c:pt>
                <c:pt idx="5">
                  <c:v>De 35 a 40 anys</c:v>
                </c:pt>
                <c:pt idx="6">
                  <c:v>De 30 a 35 anys</c:v>
                </c:pt>
                <c:pt idx="7">
                  <c:v>De Menys de 30 anys</c:v>
                </c:pt>
              </c:strCache>
            </c:strRef>
          </c:cat>
          <c:val>
            <c:numRef>
              <c:f>'3.3.1'!$D$49:$K$49</c:f>
              <c:numCache>
                <c:ptCount val="8"/>
                <c:pt idx="0">
                  <c:v>1</c:v>
                </c:pt>
                <c:pt idx="1">
                  <c:v>0.90625</c:v>
                </c:pt>
                <c:pt idx="2">
                  <c:v>0.9152542372881356</c:v>
                </c:pt>
                <c:pt idx="3">
                  <c:v>0.9438202247191011</c:v>
                </c:pt>
                <c:pt idx="4">
                  <c:v>0.8571428571428571</c:v>
                </c:pt>
                <c:pt idx="5">
                  <c:v>0.864406779661017</c:v>
                </c:pt>
                <c:pt idx="6">
                  <c:v>0.8571428571428571</c:v>
                </c:pt>
                <c:pt idx="7">
                  <c:v>0.9591836734693877</c:v>
                </c:pt>
              </c:numCache>
            </c:numRef>
          </c:val>
        </c:ser>
        <c:ser>
          <c:idx val="1"/>
          <c:order val="1"/>
          <c:tx>
            <c:strRef>
              <c:f>'3.3.1'!$B$46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96B2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'3.3.1'!$D$36:$K$36</c:f>
              <c:strCache>
                <c:ptCount val="8"/>
                <c:pt idx="0">
                  <c:v>Més de 60 anys</c:v>
                </c:pt>
                <c:pt idx="1">
                  <c:v>De 55 a 60 anys</c:v>
                </c:pt>
                <c:pt idx="2">
                  <c:v>De 50 a 55 anys</c:v>
                </c:pt>
                <c:pt idx="3">
                  <c:v>De 45 a 50 anys</c:v>
                </c:pt>
                <c:pt idx="4">
                  <c:v>De 40 a 45 anys</c:v>
                </c:pt>
                <c:pt idx="5">
                  <c:v>De 35 a 40 anys</c:v>
                </c:pt>
                <c:pt idx="6">
                  <c:v>De 30 a 35 anys</c:v>
                </c:pt>
                <c:pt idx="7">
                  <c:v>De Menys de 30 anys</c:v>
                </c:pt>
              </c:strCache>
            </c:strRef>
          </c:cat>
          <c:val>
            <c:numRef>
              <c:f>'3.3.1'!$D$50:$K$50</c:f>
              <c:numCache>
                <c:ptCount val="8"/>
                <c:pt idx="0">
                  <c:v>0</c:v>
                </c:pt>
                <c:pt idx="1">
                  <c:v>0.09375</c:v>
                </c:pt>
                <c:pt idx="2">
                  <c:v>0.0847457627118644</c:v>
                </c:pt>
                <c:pt idx="3">
                  <c:v>0.056179775280898875</c:v>
                </c:pt>
                <c:pt idx="4">
                  <c:v>0.14285714285714285</c:v>
                </c:pt>
                <c:pt idx="5">
                  <c:v>0.13559322033898305</c:v>
                </c:pt>
                <c:pt idx="6">
                  <c:v>0.14285714285714285</c:v>
                </c:pt>
                <c:pt idx="7">
                  <c:v>0.04081632653061224</c:v>
                </c:pt>
              </c:numCache>
            </c:numRef>
          </c:val>
        </c:ser>
        <c:overlap val="100"/>
        <c:gapWidth val="70"/>
        <c:axId val="40927979"/>
        <c:axId val="32807492"/>
      </c:barChart>
      <c:catAx>
        <c:axId val="40927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crossAx val="4092797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825"/>
          <c:y val="0.8915"/>
          <c:w val="0.1615"/>
          <c:h val="0.098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90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BIBLIOTEQUES</a:t>
            </a:r>
          </a:p>
        </c:rich>
      </c:tx>
      <c:layout>
        <c:manualLayout>
          <c:xMode val="factor"/>
          <c:yMode val="factor"/>
          <c:x val="-0.4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65"/>
          <c:w val="0.918"/>
          <c:h val="0.807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'3.3.1'!$B$45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'3.3.1'!$D$36:$K$36</c:f>
              <c:strCache>
                <c:ptCount val="8"/>
                <c:pt idx="0">
                  <c:v>Més de 60 anys</c:v>
                </c:pt>
                <c:pt idx="1">
                  <c:v>De 55 a 60 anys</c:v>
                </c:pt>
                <c:pt idx="2">
                  <c:v>De 50 a 55 anys</c:v>
                </c:pt>
                <c:pt idx="3">
                  <c:v>De 45 a 50 anys</c:v>
                </c:pt>
                <c:pt idx="4">
                  <c:v>De 40 a 45 anys</c:v>
                </c:pt>
                <c:pt idx="5">
                  <c:v>De 35 a 40 anys</c:v>
                </c:pt>
                <c:pt idx="6">
                  <c:v>De 30 a 35 anys</c:v>
                </c:pt>
                <c:pt idx="7">
                  <c:v>De Menys de 30 anys</c:v>
                </c:pt>
              </c:strCache>
            </c:strRef>
          </c:cat>
          <c:val>
            <c:numRef>
              <c:f>'3.3.1'!$D$51:$K$51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0.7692307692307693</c:v>
                </c:pt>
                <c:pt idx="5">
                  <c:v>0.8823529411764706</c:v>
                </c:pt>
                <c:pt idx="6">
                  <c:v>0.8095238095238095</c:v>
                </c:pt>
                <c:pt idx="7">
                  <c:v>0.7619047619047619</c:v>
                </c:pt>
              </c:numCache>
            </c:numRef>
          </c:val>
        </c:ser>
        <c:ser>
          <c:idx val="0"/>
          <c:order val="1"/>
          <c:tx>
            <c:strRef>
              <c:f>'3.3.1'!$B$46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'3.3.1'!$D$36:$K$36</c:f>
              <c:strCache>
                <c:ptCount val="8"/>
                <c:pt idx="0">
                  <c:v>Més de 60 anys</c:v>
                </c:pt>
                <c:pt idx="1">
                  <c:v>De 55 a 60 anys</c:v>
                </c:pt>
                <c:pt idx="2">
                  <c:v>De 50 a 55 anys</c:v>
                </c:pt>
                <c:pt idx="3">
                  <c:v>De 45 a 50 anys</c:v>
                </c:pt>
                <c:pt idx="4">
                  <c:v>De 40 a 45 anys</c:v>
                </c:pt>
                <c:pt idx="5">
                  <c:v>De 35 a 40 anys</c:v>
                </c:pt>
                <c:pt idx="6">
                  <c:v>De 30 a 35 anys</c:v>
                </c:pt>
                <c:pt idx="7">
                  <c:v>De Menys de 30 anys</c:v>
                </c:pt>
              </c:strCache>
            </c:strRef>
          </c:cat>
          <c:val>
            <c:numRef>
              <c:f>'3.3.1'!$D$52:$K$52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0.23076923076923078</c:v>
                </c:pt>
                <c:pt idx="5">
                  <c:v>0.11764705882352941</c:v>
                </c:pt>
                <c:pt idx="6">
                  <c:v>0.19047619047619047</c:v>
                </c:pt>
                <c:pt idx="7">
                  <c:v>0.23809523809523808</c:v>
                </c:pt>
              </c:numCache>
            </c:numRef>
          </c:val>
        </c:ser>
        <c:overlap val="100"/>
        <c:gapWidth val="70"/>
        <c:axId val="26831973"/>
        <c:axId val="40161166"/>
      </c:barChart>
      <c:catAx>
        <c:axId val="26831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86525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24</xdr:row>
      <xdr:rowOff>0</xdr:rowOff>
    </xdr:from>
    <xdr:to>
      <xdr:col>4</xdr:col>
      <xdr:colOff>361950</xdr:colOff>
      <xdr:row>30</xdr:row>
      <xdr:rowOff>0</xdr:rowOff>
    </xdr:to>
    <xdr:graphicFrame>
      <xdr:nvGraphicFramePr>
        <xdr:cNvPr id="1" name="Chart 6"/>
        <xdr:cNvGraphicFramePr/>
      </xdr:nvGraphicFramePr>
      <xdr:xfrm>
        <a:off x="9525" y="4752975"/>
        <a:ext cx="38671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542925</xdr:colOff>
      <xdr:row>24</xdr:row>
      <xdr:rowOff>0</xdr:rowOff>
    </xdr:from>
    <xdr:to>
      <xdr:col>11</xdr:col>
      <xdr:colOff>171450</xdr:colOff>
      <xdr:row>29</xdr:row>
      <xdr:rowOff>638175</xdr:rowOff>
    </xdr:to>
    <xdr:graphicFrame>
      <xdr:nvGraphicFramePr>
        <xdr:cNvPr id="2" name="Chart 7"/>
        <xdr:cNvGraphicFramePr/>
      </xdr:nvGraphicFramePr>
      <xdr:xfrm>
        <a:off x="4057650" y="4752975"/>
        <a:ext cx="36957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72</xdr:row>
      <xdr:rowOff>38100</xdr:rowOff>
    </xdr:from>
    <xdr:to>
      <xdr:col>10</xdr:col>
      <xdr:colOff>104775</xdr:colOff>
      <xdr:row>90</xdr:row>
      <xdr:rowOff>28575</xdr:rowOff>
    </xdr:to>
    <xdr:graphicFrame>
      <xdr:nvGraphicFramePr>
        <xdr:cNvPr id="3" name="Chart 10"/>
        <xdr:cNvGraphicFramePr/>
      </xdr:nvGraphicFramePr>
      <xdr:xfrm>
        <a:off x="104775" y="15211425"/>
        <a:ext cx="70008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33</xdr:row>
      <xdr:rowOff>76200</xdr:rowOff>
    </xdr:from>
    <xdr:to>
      <xdr:col>10</xdr:col>
      <xdr:colOff>95250</xdr:colOff>
      <xdr:row>52</xdr:row>
      <xdr:rowOff>0</xdr:rowOff>
    </xdr:to>
    <xdr:graphicFrame>
      <xdr:nvGraphicFramePr>
        <xdr:cNvPr id="4" name="Chart 12"/>
        <xdr:cNvGraphicFramePr/>
      </xdr:nvGraphicFramePr>
      <xdr:xfrm>
        <a:off x="114300" y="9039225"/>
        <a:ext cx="69818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53</xdr:row>
      <xdr:rowOff>47625</xdr:rowOff>
    </xdr:from>
    <xdr:to>
      <xdr:col>10</xdr:col>
      <xdr:colOff>104775</xdr:colOff>
      <xdr:row>71</xdr:row>
      <xdr:rowOff>47625</xdr:rowOff>
    </xdr:to>
    <xdr:graphicFrame>
      <xdr:nvGraphicFramePr>
        <xdr:cNvPr id="5" name="Chart 13"/>
        <xdr:cNvGraphicFramePr/>
      </xdr:nvGraphicFramePr>
      <xdr:xfrm>
        <a:off x="104775" y="12144375"/>
        <a:ext cx="7000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workbookViewId="0" topLeftCell="A10">
      <selection activeCell="B33" sqref="B33:E33"/>
    </sheetView>
  </sheetViews>
  <sheetFormatPr defaultColWidth="11.421875" defaultRowHeight="12.75"/>
  <cols>
    <col min="1" max="1" width="0.5625" style="1" customWidth="1"/>
    <col min="2" max="2" width="34.7109375" style="1" customWidth="1"/>
    <col min="3" max="7" width="8.7109375" style="1" customWidth="1"/>
    <col min="8" max="8" width="8.7109375" style="2" customWidth="1"/>
    <col min="9" max="11" width="8.7109375" style="1" customWidth="1"/>
    <col min="12" max="14" width="9.00390625" style="1" customWidth="1"/>
    <col min="15" max="15" width="0.85546875" style="1" customWidth="1"/>
    <col min="16" max="16384" width="11.421875" style="1" customWidth="1"/>
  </cols>
  <sheetData>
    <row r="1" spans="2:8" s="14" customFormat="1" ht="14.25" thickBot="1" thickTop="1">
      <c r="B1" s="85" t="s">
        <v>28</v>
      </c>
      <c r="C1" s="86"/>
      <c r="D1" s="86"/>
      <c r="E1" s="86"/>
      <c r="F1" s="86"/>
      <c r="G1" s="86"/>
      <c r="H1" s="87"/>
    </row>
    <row r="2" spans="2:8" s="14" customFormat="1" ht="14.25" thickBot="1" thickTop="1">
      <c r="B2" s="85" t="s">
        <v>57</v>
      </c>
      <c r="C2" s="86"/>
      <c r="D2" s="86"/>
      <c r="E2" s="86"/>
      <c r="F2" s="86"/>
      <c r="G2" s="86"/>
      <c r="H2" s="87"/>
    </row>
    <row r="3" s="14" customFormat="1" ht="6.75" customHeight="1" thickBot="1" thickTop="1"/>
    <row r="4" spans="2:8" s="14" customFormat="1" ht="14.25" thickBot="1" thickTop="1">
      <c r="B4" s="85" t="s">
        <v>60</v>
      </c>
      <c r="C4" s="86"/>
      <c r="D4" s="86"/>
      <c r="E4" s="86"/>
      <c r="F4" s="86"/>
      <c r="G4" s="86"/>
      <c r="H4" s="87"/>
    </row>
    <row r="5" spans="2:8" ht="7.5" customHeight="1" thickTop="1">
      <c r="B5" s="8"/>
      <c r="C5" s="8"/>
      <c r="D5" s="8"/>
      <c r="E5" s="8"/>
      <c r="F5" s="8"/>
      <c r="G5" s="8"/>
      <c r="H5" s="8"/>
    </row>
    <row r="6" spans="1:15" ht="3.75" customHeight="1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8"/>
      <c r="O6" s="43"/>
    </row>
    <row r="7" spans="1:15" ht="30" customHeight="1" thickBot="1" thickTop="1">
      <c r="A7" s="5"/>
      <c r="B7" s="10"/>
      <c r="C7" s="89" t="s">
        <v>29</v>
      </c>
      <c r="D7" s="90"/>
      <c r="E7" s="91"/>
      <c r="F7" s="89" t="s">
        <v>30</v>
      </c>
      <c r="G7" s="90"/>
      <c r="H7" s="91"/>
      <c r="I7" s="74" t="s">
        <v>31</v>
      </c>
      <c r="J7" s="75"/>
      <c r="K7" s="76"/>
      <c r="L7" s="77" t="s">
        <v>61</v>
      </c>
      <c r="M7" s="78"/>
      <c r="N7" s="79"/>
      <c r="O7" s="44"/>
    </row>
    <row r="8" spans="1:15" ht="30" customHeight="1" thickBot="1" thickTop="1">
      <c r="A8" s="5"/>
      <c r="B8" s="10"/>
      <c r="C8" s="46" t="s">
        <v>12</v>
      </c>
      <c r="D8" s="46" t="s">
        <v>13</v>
      </c>
      <c r="E8" s="46" t="s">
        <v>1</v>
      </c>
      <c r="F8" s="46" t="s">
        <v>12</v>
      </c>
      <c r="G8" s="46" t="s">
        <v>13</v>
      </c>
      <c r="H8" s="46" t="s">
        <v>1</v>
      </c>
      <c r="I8" s="47" t="s">
        <v>12</v>
      </c>
      <c r="J8" s="47" t="s">
        <v>13</v>
      </c>
      <c r="K8" s="47" t="s">
        <v>1</v>
      </c>
      <c r="L8" s="37" t="s">
        <v>12</v>
      </c>
      <c r="M8" s="37" t="s">
        <v>13</v>
      </c>
      <c r="N8" s="39" t="s">
        <v>1</v>
      </c>
      <c r="O8" s="44"/>
    </row>
    <row r="9" spans="1:15" ht="19.5" customHeight="1" thickBot="1" thickTop="1">
      <c r="A9" s="5"/>
      <c r="B9" s="11" t="s">
        <v>2</v>
      </c>
      <c r="C9" s="16">
        <v>172</v>
      </c>
      <c r="D9" s="16">
        <f>E9-C9</f>
        <v>18</v>
      </c>
      <c r="E9" s="16">
        <v>190</v>
      </c>
      <c r="F9" s="16">
        <v>32</v>
      </c>
      <c r="G9" s="16">
        <f>H9-F9</f>
        <v>7</v>
      </c>
      <c r="H9" s="16">
        <v>39</v>
      </c>
      <c r="I9" s="16">
        <v>86</v>
      </c>
      <c r="J9" s="16">
        <f>K9-I9</f>
        <v>170</v>
      </c>
      <c r="K9" s="16">
        <v>256</v>
      </c>
      <c r="L9" s="40">
        <f aca="true" t="shared" si="0" ref="L9:L15">SUM(C9,F9,I9)</f>
        <v>290</v>
      </c>
      <c r="M9" s="40">
        <f>N9-L9</f>
        <v>195</v>
      </c>
      <c r="N9" s="40">
        <f>SUM(E9,H9,K9)</f>
        <v>485</v>
      </c>
      <c r="O9" s="44"/>
    </row>
    <row r="10" spans="1:15" ht="19.5" customHeight="1" thickBot="1" thickTop="1">
      <c r="A10" s="5"/>
      <c r="B10" s="12" t="s">
        <v>3</v>
      </c>
      <c r="C10" s="17">
        <v>130</v>
      </c>
      <c r="D10" s="17">
        <f aca="true" t="shared" si="1" ref="D10:D16">E10-C10</f>
        <v>8</v>
      </c>
      <c r="E10" s="17">
        <v>138</v>
      </c>
      <c r="F10" s="58" t="s">
        <v>59</v>
      </c>
      <c r="G10" s="58" t="s">
        <v>59</v>
      </c>
      <c r="H10" s="58" t="s">
        <v>59</v>
      </c>
      <c r="I10" s="17">
        <v>35</v>
      </c>
      <c r="J10" s="17">
        <f aca="true" t="shared" si="2" ref="J10:J16">K10-I10</f>
        <v>141</v>
      </c>
      <c r="K10" s="17">
        <v>176</v>
      </c>
      <c r="L10" s="40">
        <f t="shared" si="0"/>
        <v>165</v>
      </c>
      <c r="M10" s="40">
        <f aca="true" t="shared" si="3" ref="M10:M16">N10-L10</f>
        <v>149</v>
      </c>
      <c r="N10" s="40">
        <f aca="true" t="shared" si="4" ref="N10:N15">SUM(E10,H10,K10)</f>
        <v>314</v>
      </c>
      <c r="O10" s="44"/>
    </row>
    <row r="11" spans="1:15" ht="19.5" customHeight="1" thickBot="1" thickTop="1">
      <c r="A11" s="5"/>
      <c r="B11" s="11" t="s">
        <v>63</v>
      </c>
      <c r="C11" s="16">
        <v>22</v>
      </c>
      <c r="D11" s="16">
        <f t="shared" si="1"/>
        <v>1</v>
      </c>
      <c r="E11" s="16">
        <v>23</v>
      </c>
      <c r="F11" s="16">
        <v>1</v>
      </c>
      <c r="G11" s="16"/>
      <c r="H11" s="16">
        <v>1</v>
      </c>
      <c r="I11" s="16">
        <v>18</v>
      </c>
      <c r="J11" s="16">
        <f t="shared" si="2"/>
        <v>14</v>
      </c>
      <c r="K11" s="16">
        <v>32</v>
      </c>
      <c r="L11" s="40">
        <f t="shared" si="0"/>
        <v>41</v>
      </c>
      <c r="M11" s="40">
        <f t="shared" si="3"/>
        <v>15</v>
      </c>
      <c r="N11" s="40">
        <f t="shared" si="4"/>
        <v>56</v>
      </c>
      <c r="O11" s="44"/>
    </row>
    <row r="12" spans="1:15" ht="39.75" thickBot="1" thickTop="1">
      <c r="A12" s="5"/>
      <c r="B12" s="18" t="s">
        <v>40</v>
      </c>
      <c r="C12" s="17">
        <v>3</v>
      </c>
      <c r="D12" s="58" t="s">
        <v>59</v>
      </c>
      <c r="E12" s="17">
        <v>3</v>
      </c>
      <c r="F12" s="17">
        <v>8</v>
      </c>
      <c r="G12" s="17">
        <f>H12-F12</f>
        <v>2</v>
      </c>
      <c r="H12" s="17">
        <v>10</v>
      </c>
      <c r="I12" s="17">
        <v>8</v>
      </c>
      <c r="J12" s="17">
        <f t="shared" si="2"/>
        <v>26</v>
      </c>
      <c r="K12" s="17">
        <v>34</v>
      </c>
      <c r="L12" s="40">
        <f t="shared" si="0"/>
        <v>19</v>
      </c>
      <c r="M12" s="40">
        <f t="shared" si="3"/>
        <v>28</v>
      </c>
      <c r="N12" s="40">
        <f t="shared" si="4"/>
        <v>47</v>
      </c>
      <c r="O12" s="44"/>
    </row>
    <row r="13" spans="1:15" ht="19.5" customHeight="1" thickBot="1" thickTop="1">
      <c r="A13" s="5"/>
      <c r="B13" s="19" t="s">
        <v>41</v>
      </c>
      <c r="C13" s="16">
        <v>3</v>
      </c>
      <c r="D13" s="16">
        <f t="shared" si="1"/>
        <v>2</v>
      </c>
      <c r="E13" s="16">
        <v>5</v>
      </c>
      <c r="F13" s="59" t="s">
        <v>59</v>
      </c>
      <c r="G13" s="59" t="s">
        <v>59</v>
      </c>
      <c r="H13" s="59" t="s">
        <v>59</v>
      </c>
      <c r="I13" s="16">
        <v>6</v>
      </c>
      <c r="J13" s="16">
        <f t="shared" si="2"/>
        <v>33</v>
      </c>
      <c r="K13" s="16">
        <v>39</v>
      </c>
      <c r="L13" s="40">
        <f t="shared" si="0"/>
        <v>9</v>
      </c>
      <c r="M13" s="40">
        <f t="shared" si="3"/>
        <v>35</v>
      </c>
      <c r="N13" s="40">
        <f t="shared" si="4"/>
        <v>44</v>
      </c>
      <c r="O13" s="44"/>
    </row>
    <row r="14" spans="1:15" ht="19.5" customHeight="1" thickBot="1" thickTop="1">
      <c r="A14" s="5"/>
      <c r="B14" s="19" t="s">
        <v>42</v>
      </c>
      <c r="C14" s="17">
        <f>125+22</f>
        <v>147</v>
      </c>
      <c r="D14" s="17">
        <f t="shared" si="1"/>
        <v>30</v>
      </c>
      <c r="E14" s="17">
        <v>177</v>
      </c>
      <c r="F14" s="17">
        <f>10</f>
        <v>10</v>
      </c>
      <c r="G14" s="17">
        <f>H14-F14</f>
        <v>2</v>
      </c>
      <c r="H14" s="17">
        <v>12</v>
      </c>
      <c r="I14" s="17">
        <v>62</v>
      </c>
      <c r="J14" s="17">
        <f t="shared" si="2"/>
        <v>54</v>
      </c>
      <c r="K14" s="17">
        <v>116</v>
      </c>
      <c r="L14" s="40">
        <f t="shared" si="0"/>
        <v>219</v>
      </c>
      <c r="M14" s="40">
        <f t="shared" si="3"/>
        <v>86</v>
      </c>
      <c r="N14" s="40">
        <f t="shared" si="4"/>
        <v>305</v>
      </c>
      <c r="O14" s="44"/>
    </row>
    <row r="15" spans="1:15" ht="19.5" customHeight="1" thickBot="1" thickTop="1">
      <c r="A15" s="5"/>
      <c r="B15" s="12" t="s">
        <v>58</v>
      </c>
      <c r="C15" s="16">
        <v>47</v>
      </c>
      <c r="D15" s="16">
        <f t="shared" si="1"/>
        <v>5</v>
      </c>
      <c r="E15" s="16">
        <v>52</v>
      </c>
      <c r="F15" s="16">
        <v>17</v>
      </c>
      <c r="G15" s="16">
        <f>H15-F15</f>
        <v>5</v>
      </c>
      <c r="H15" s="48">
        <v>22</v>
      </c>
      <c r="I15" s="16">
        <v>15</v>
      </c>
      <c r="J15" s="16">
        <f t="shared" si="2"/>
        <v>23</v>
      </c>
      <c r="K15" s="16">
        <v>38</v>
      </c>
      <c r="L15" s="40">
        <f t="shared" si="0"/>
        <v>79</v>
      </c>
      <c r="M15" s="40">
        <f t="shared" si="3"/>
        <v>33</v>
      </c>
      <c r="N15" s="40">
        <f t="shared" si="4"/>
        <v>112</v>
      </c>
      <c r="O15" s="44"/>
    </row>
    <row r="16" spans="1:15" ht="19.5" customHeight="1" thickBot="1" thickTop="1">
      <c r="A16" s="5"/>
      <c r="B16" s="13" t="s">
        <v>4</v>
      </c>
      <c r="C16" s="41">
        <f aca="true" t="shared" si="5" ref="C16:L16">SUM(C9:C15)</f>
        <v>524</v>
      </c>
      <c r="D16" s="41">
        <f t="shared" si="1"/>
        <v>64</v>
      </c>
      <c r="E16" s="41">
        <f t="shared" si="5"/>
        <v>588</v>
      </c>
      <c r="F16" s="41">
        <f t="shared" si="5"/>
        <v>68</v>
      </c>
      <c r="G16" s="41">
        <f>H16-F16</f>
        <v>16</v>
      </c>
      <c r="H16" s="41">
        <f t="shared" si="5"/>
        <v>84</v>
      </c>
      <c r="I16" s="41">
        <f t="shared" si="5"/>
        <v>230</v>
      </c>
      <c r="J16" s="41">
        <f t="shared" si="2"/>
        <v>461</v>
      </c>
      <c r="K16" s="41">
        <f t="shared" si="5"/>
        <v>691</v>
      </c>
      <c r="L16" s="41">
        <f t="shared" si="5"/>
        <v>822</v>
      </c>
      <c r="M16" s="41">
        <f t="shared" si="3"/>
        <v>541</v>
      </c>
      <c r="N16" s="41">
        <f>SUM(N9:N15)</f>
        <v>1363</v>
      </c>
      <c r="O16" s="44"/>
    </row>
    <row r="17" spans="1:15" ht="14.25" customHeight="1" thickTop="1">
      <c r="A17" s="5"/>
      <c r="B17" s="80" t="s">
        <v>62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44"/>
    </row>
    <row r="18" spans="1:15" ht="12.75">
      <c r="A18" s="5"/>
      <c r="B18" s="82" t="s">
        <v>44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44"/>
    </row>
    <row r="19" spans="1:15" ht="3.7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42"/>
      <c r="O19" s="45"/>
    </row>
    <row r="20" ht="3.75" customHeight="1"/>
    <row r="21" ht="12" customHeight="1" thickBot="1"/>
    <row r="22" spans="1:14" s="14" customFormat="1" ht="14.25" thickBot="1" thickTop="1">
      <c r="A22" s="55"/>
      <c r="B22" s="88" t="s">
        <v>26</v>
      </c>
      <c r="C22" s="88"/>
      <c r="D22" s="88"/>
      <c r="E22" s="88"/>
      <c r="F22" s="88"/>
      <c r="G22" s="88"/>
      <c r="H22" s="88"/>
      <c r="I22" s="55"/>
      <c r="J22" s="55"/>
      <c r="K22" s="55"/>
      <c r="L22" s="55"/>
      <c r="M22" s="55"/>
      <c r="N22" s="54"/>
    </row>
    <row r="23" spans="2:15" ht="3.75" customHeight="1" thickTop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1" s="15" customFormat="1" ht="12.7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3" s="15" customFormat="1" ht="38.25">
      <c r="B25" s="56" t="s">
        <v>7</v>
      </c>
      <c r="C25" s="56" t="s">
        <v>8</v>
      </c>
      <c r="D25" s="56"/>
      <c r="E25" s="57">
        <v>318</v>
      </c>
      <c r="F25" s="21" t="s">
        <v>5</v>
      </c>
      <c r="G25" s="21"/>
      <c r="H25" s="56" t="s">
        <v>0</v>
      </c>
      <c r="I25" s="56" t="s">
        <v>51</v>
      </c>
      <c r="J25" s="56"/>
      <c r="K25" s="57">
        <v>7</v>
      </c>
      <c r="L25" s="49"/>
      <c r="M25" s="49"/>
    </row>
    <row r="26" spans="2:15" s="15" customFormat="1" ht="51">
      <c r="B26" s="56" t="s">
        <v>7</v>
      </c>
      <c r="C26" s="56" t="s">
        <v>45</v>
      </c>
      <c r="D26" s="56"/>
      <c r="E26" s="57">
        <v>66</v>
      </c>
      <c r="F26" s="21" t="s">
        <v>32</v>
      </c>
      <c r="G26" s="21"/>
      <c r="H26" s="56" t="s">
        <v>0</v>
      </c>
      <c r="I26" s="56" t="s">
        <v>9</v>
      </c>
      <c r="J26" s="56"/>
      <c r="K26" s="57">
        <v>137</v>
      </c>
      <c r="O26" s="50"/>
    </row>
    <row r="27" spans="2:15" s="15" customFormat="1" ht="51">
      <c r="B27" s="56" t="s">
        <v>7</v>
      </c>
      <c r="C27" s="56" t="s">
        <v>46</v>
      </c>
      <c r="D27" s="56"/>
      <c r="E27" s="57">
        <v>183</v>
      </c>
      <c r="F27" s="21" t="s">
        <v>33</v>
      </c>
      <c r="G27" s="21"/>
      <c r="H27" s="56" t="s">
        <v>0</v>
      </c>
      <c r="I27" s="56" t="s">
        <v>10</v>
      </c>
      <c r="J27" s="56"/>
      <c r="K27" s="57">
        <v>163</v>
      </c>
      <c r="O27" s="50"/>
    </row>
    <row r="28" spans="2:15" s="15" customFormat="1" ht="63.75">
      <c r="B28" s="56" t="s">
        <v>7</v>
      </c>
      <c r="C28" s="56" t="s">
        <v>47</v>
      </c>
      <c r="D28" s="56"/>
      <c r="E28" s="57">
        <v>18</v>
      </c>
      <c r="F28" s="21" t="s">
        <v>34</v>
      </c>
      <c r="G28" s="21"/>
      <c r="H28" s="56" t="s">
        <v>0</v>
      </c>
      <c r="I28" s="56" t="s">
        <v>11</v>
      </c>
      <c r="J28" s="56"/>
      <c r="K28" s="57">
        <v>255</v>
      </c>
      <c r="O28" s="50"/>
    </row>
    <row r="29" spans="2:15" s="15" customFormat="1" ht="25.5">
      <c r="B29" s="56" t="s">
        <v>7</v>
      </c>
      <c r="C29" s="56" t="s">
        <v>48</v>
      </c>
      <c r="D29" s="56"/>
      <c r="E29" s="57">
        <v>45</v>
      </c>
      <c r="F29" s="21" t="s">
        <v>35</v>
      </c>
      <c r="G29" s="21"/>
      <c r="H29" s="56" t="s">
        <v>0</v>
      </c>
      <c r="I29" s="56" t="s">
        <v>52</v>
      </c>
      <c r="J29" s="56"/>
      <c r="K29" s="57">
        <v>129</v>
      </c>
      <c r="O29" s="50"/>
    </row>
    <row r="30" spans="2:11" s="15" customFormat="1" ht="51">
      <c r="B30" s="56" t="s">
        <v>7</v>
      </c>
      <c r="C30" s="56" t="s">
        <v>49</v>
      </c>
      <c r="D30" s="56"/>
      <c r="E30" s="57">
        <v>38</v>
      </c>
      <c r="F30" s="21" t="s">
        <v>36</v>
      </c>
      <c r="G30" s="21"/>
      <c r="H30" s="25">
        <v>4</v>
      </c>
      <c r="I30" s="23">
        <f>+H30/$H$33</f>
        <v>0.045454545454545456</v>
      </c>
      <c r="J30" s="23"/>
      <c r="K30" s="21"/>
    </row>
    <row r="31" spans="2:11" s="15" customFormat="1" ht="25.5">
      <c r="B31" s="56" t="s">
        <v>7</v>
      </c>
      <c r="C31" s="56" t="s">
        <v>50</v>
      </c>
      <c r="D31" s="56"/>
      <c r="E31" s="57">
        <v>4</v>
      </c>
      <c r="F31" s="21" t="s">
        <v>37</v>
      </c>
      <c r="G31" s="21"/>
      <c r="H31" s="25">
        <v>45</v>
      </c>
      <c r="I31" s="23">
        <f>+H31/$H$33</f>
        <v>0.5113636363636364</v>
      </c>
      <c r="J31" s="23"/>
      <c r="K31" s="21"/>
    </row>
    <row r="32" spans="6:11" s="15" customFormat="1" ht="12.75">
      <c r="F32" s="21" t="s">
        <v>38</v>
      </c>
      <c r="G32" s="21"/>
      <c r="H32" s="25">
        <v>39</v>
      </c>
      <c r="I32" s="23">
        <f>+H32/$H$33</f>
        <v>0.4431818181818182</v>
      </c>
      <c r="J32" s="23"/>
      <c r="K32" s="21"/>
    </row>
    <row r="33" spans="2:15" ht="12.75">
      <c r="B33" s="84" t="s">
        <v>27</v>
      </c>
      <c r="C33" s="84"/>
      <c r="D33" s="84"/>
      <c r="E33" s="84"/>
      <c r="F33" s="24" t="s">
        <v>43</v>
      </c>
      <c r="G33" s="24"/>
      <c r="H33" s="21">
        <f>SUM(H30:H32)</f>
        <v>88</v>
      </c>
      <c r="I33" s="22">
        <f>+H33/$H$33</f>
        <v>1</v>
      </c>
      <c r="J33" s="22"/>
      <c r="K33" s="21"/>
      <c r="L33" s="20"/>
      <c r="M33" s="20"/>
      <c r="N33" s="20"/>
      <c r="O33" s="20"/>
    </row>
    <row r="34" spans="6:15" ht="12.75">
      <c r="F34" s="21" t="s">
        <v>5</v>
      </c>
      <c r="G34" s="21"/>
      <c r="H34" s="21" t="s">
        <v>6</v>
      </c>
      <c r="I34" s="22"/>
      <c r="J34" s="22"/>
      <c r="K34" s="21"/>
      <c r="L34" s="20"/>
      <c r="M34" s="20"/>
      <c r="N34" s="20"/>
      <c r="O34" s="20"/>
    </row>
    <row r="35" spans="2:15" ht="12.75">
      <c r="B35" s="21"/>
      <c r="C35" s="21"/>
      <c r="D35" s="21"/>
      <c r="E35" s="21"/>
      <c r="F35" s="21" t="s">
        <v>39</v>
      </c>
      <c r="G35" s="21"/>
      <c r="H35" s="25">
        <v>11</v>
      </c>
      <c r="I35" s="22">
        <f>+H35/$H$41</f>
        <v>3.6666666666666665</v>
      </c>
      <c r="J35" s="22"/>
      <c r="K35" s="21"/>
      <c r="L35" s="21"/>
      <c r="M35" s="21"/>
      <c r="N35" s="20"/>
      <c r="O35" s="20"/>
    </row>
    <row r="36" spans="2:15" ht="12.75">
      <c r="B36" s="71" t="s">
        <v>53</v>
      </c>
      <c r="C36" s="71" t="s">
        <v>25</v>
      </c>
      <c r="D36" s="71" t="s">
        <v>14</v>
      </c>
      <c r="E36" s="71" t="s">
        <v>15</v>
      </c>
      <c r="F36" s="71" t="s">
        <v>16</v>
      </c>
      <c r="G36" s="71" t="s">
        <v>17</v>
      </c>
      <c r="H36" s="71" t="s">
        <v>18</v>
      </c>
      <c r="I36" s="71" t="s">
        <v>19</v>
      </c>
      <c r="J36" s="71" t="s">
        <v>20</v>
      </c>
      <c r="K36" s="71" t="s">
        <v>21</v>
      </c>
      <c r="L36" s="71" t="s">
        <v>22</v>
      </c>
      <c r="M36" s="21"/>
      <c r="N36" s="20"/>
      <c r="O36" s="20"/>
    </row>
    <row r="37" spans="2:15" ht="12.75">
      <c r="B37" s="67" t="s">
        <v>54</v>
      </c>
      <c r="C37" s="67" t="s">
        <v>23</v>
      </c>
      <c r="D37" s="68">
        <v>10</v>
      </c>
      <c r="E37" s="68">
        <v>29</v>
      </c>
      <c r="F37" s="68">
        <v>54</v>
      </c>
      <c r="G37" s="68">
        <v>84</v>
      </c>
      <c r="H37" s="68">
        <v>102</v>
      </c>
      <c r="I37" s="68">
        <v>102</v>
      </c>
      <c r="J37" s="68">
        <v>96</v>
      </c>
      <c r="K37" s="68">
        <v>47</v>
      </c>
      <c r="L37" s="68">
        <v>524</v>
      </c>
      <c r="M37" s="21"/>
      <c r="N37" s="20"/>
      <c r="O37" s="20"/>
    </row>
    <row r="38" spans="2:15" ht="12.75">
      <c r="B38" s="67" t="s">
        <v>54</v>
      </c>
      <c r="C38" s="67" t="s">
        <v>24</v>
      </c>
      <c r="D38" s="68">
        <v>0</v>
      </c>
      <c r="E38" s="68">
        <v>3</v>
      </c>
      <c r="F38" s="68">
        <v>5</v>
      </c>
      <c r="G38" s="68">
        <v>5</v>
      </c>
      <c r="H38" s="68">
        <v>17</v>
      </c>
      <c r="I38" s="68">
        <v>16</v>
      </c>
      <c r="J38" s="68">
        <v>16</v>
      </c>
      <c r="K38" s="68">
        <v>2</v>
      </c>
      <c r="L38" s="68">
        <v>64</v>
      </c>
      <c r="M38" s="21"/>
      <c r="N38" s="20"/>
      <c r="O38" s="20"/>
    </row>
    <row r="39" spans="2:15" ht="12.75">
      <c r="B39" s="67"/>
      <c r="C39" s="67"/>
      <c r="D39" s="68">
        <f aca="true" t="shared" si="6" ref="D39:L39">SUM(D37:D38)</f>
        <v>10</v>
      </c>
      <c r="E39" s="68">
        <f t="shared" si="6"/>
        <v>32</v>
      </c>
      <c r="F39" s="68">
        <f t="shared" si="6"/>
        <v>59</v>
      </c>
      <c r="G39" s="68">
        <f t="shared" si="6"/>
        <v>89</v>
      </c>
      <c r="H39" s="68">
        <f t="shared" si="6"/>
        <v>119</v>
      </c>
      <c r="I39" s="68">
        <f t="shared" si="6"/>
        <v>118</v>
      </c>
      <c r="J39" s="68">
        <f t="shared" si="6"/>
        <v>112</v>
      </c>
      <c r="K39" s="68">
        <f t="shared" si="6"/>
        <v>49</v>
      </c>
      <c r="L39" s="68">
        <f t="shared" si="6"/>
        <v>588</v>
      </c>
      <c r="M39" s="21"/>
      <c r="N39" s="20"/>
      <c r="O39" s="20"/>
    </row>
    <row r="40" spans="2:15" ht="12.75">
      <c r="B40" s="67" t="s">
        <v>55</v>
      </c>
      <c r="C40" s="67" t="s">
        <v>23</v>
      </c>
      <c r="D40" s="68">
        <v>1</v>
      </c>
      <c r="E40" s="68">
        <v>1</v>
      </c>
      <c r="F40" s="68">
        <v>2</v>
      </c>
      <c r="G40" s="68">
        <v>6</v>
      </c>
      <c r="H40" s="68">
        <v>10</v>
      </c>
      <c r="I40" s="68">
        <v>15</v>
      </c>
      <c r="J40" s="68">
        <v>17</v>
      </c>
      <c r="K40" s="68">
        <v>16</v>
      </c>
      <c r="L40" s="68">
        <v>68</v>
      </c>
      <c r="M40" s="21"/>
      <c r="N40" s="20"/>
      <c r="O40" s="20"/>
    </row>
    <row r="41" spans="2:15" ht="12.75">
      <c r="B41" s="67" t="s">
        <v>55</v>
      </c>
      <c r="C41" s="67" t="s">
        <v>24</v>
      </c>
      <c r="D41" s="68">
        <v>0</v>
      </c>
      <c r="E41" s="68">
        <v>0</v>
      </c>
      <c r="F41" s="68">
        <v>0</v>
      </c>
      <c r="G41" s="68">
        <v>2</v>
      </c>
      <c r="H41" s="68">
        <v>3</v>
      </c>
      <c r="I41" s="68">
        <v>2</v>
      </c>
      <c r="J41" s="68">
        <v>4</v>
      </c>
      <c r="K41" s="68">
        <v>5</v>
      </c>
      <c r="L41" s="68">
        <v>16</v>
      </c>
      <c r="M41" s="21"/>
      <c r="N41" s="20"/>
      <c r="O41" s="20"/>
    </row>
    <row r="42" spans="2:15" ht="12.75">
      <c r="B42" s="67"/>
      <c r="C42" s="67"/>
      <c r="D42" s="68">
        <f aca="true" t="shared" si="7" ref="D42:L42">SUM(D40:D41)</f>
        <v>1</v>
      </c>
      <c r="E42" s="68">
        <f t="shared" si="7"/>
        <v>1</v>
      </c>
      <c r="F42" s="68">
        <f t="shared" si="7"/>
        <v>2</v>
      </c>
      <c r="G42" s="68">
        <f t="shared" si="7"/>
        <v>8</v>
      </c>
      <c r="H42" s="68">
        <f t="shared" si="7"/>
        <v>13</v>
      </c>
      <c r="I42" s="68">
        <f t="shared" si="7"/>
        <v>17</v>
      </c>
      <c r="J42" s="68">
        <f t="shared" si="7"/>
        <v>21</v>
      </c>
      <c r="K42" s="68">
        <f t="shared" si="7"/>
        <v>21</v>
      </c>
      <c r="L42" s="68">
        <f t="shared" si="7"/>
        <v>84</v>
      </c>
      <c r="M42" s="21"/>
      <c r="N42" s="20"/>
      <c r="O42" s="20"/>
    </row>
    <row r="43" spans="2:15" ht="12.75">
      <c r="B43" s="67" t="s">
        <v>56</v>
      </c>
      <c r="C43" s="67" t="s">
        <v>23</v>
      </c>
      <c r="D43" s="68">
        <v>4</v>
      </c>
      <c r="E43" s="68">
        <v>18</v>
      </c>
      <c r="F43" s="68">
        <v>16</v>
      </c>
      <c r="G43" s="68">
        <v>36</v>
      </c>
      <c r="H43" s="68">
        <v>43</v>
      </c>
      <c r="I43" s="68">
        <v>42</v>
      </c>
      <c r="J43" s="68">
        <v>43</v>
      </c>
      <c r="K43" s="68">
        <v>28</v>
      </c>
      <c r="L43" s="68">
        <v>230</v>
      </c>
      <c r="M43" s="21"/>
      <c r="N43" s="20"/>
      <c r="O43" s="20"/>
    </row>
    <row r="44" spans="2:15" ht="12.75">
      <c r="B44" s="67" t="s">
        <v>56</v>
      </c>
      <c r="C44" s="67" t="s">
        <v>24</v>
      </c>
      <c r="D44" s="68">
        <v>17</v>
      </c>
      <c r="E44" s="68">
        <v>43</v>
      </c>
      <c r="F44" s="68">
        <v>48</v>
      </c>
      <c r="G44" s="68">
        <v>65</v>
      </c>
      <c r="H44" s="68">
        <v>79</v>
      </c>
      <c r="I44" s="68">
        <v>78</v>
      </c>
      <c r="J44" s="68">
        <v>67</v>
      </c>
      <c r="K44" s="68">
        <v>64</v>
      </c>
      <c r="L44" s="68">
        <v>461</v>
      </c>
      <c r="M44" s="21"/>
      <c r="N44" s="20"/>
      <c r="O44" s="20"/>
    </row>
    <row r="45" spans="2:15" ht="12.75">
      <c r="B45" s="21" t="s">
        <v>12</v>
      </c>
      <c r="C45" s="67"/>
      <c r="D45" s="68">
        <f aca="true" t="shared" si="8" ref="D45:L45">SUM(D43:D44)</f>
        <v>21</v>
      </c>
      <c r="E45" s="68">
        <f t="shared" si="8"/>
        <v>61</v>
      </c>
      <c r="F45" s="68">
        <f t="shared" si="8"/>
        <v>64</v>
      </c>
      <c r="G45" s="68">
        <f t="shared" si="8"/>
        <v>101</v>
      </c>
      <c r="H45" s="68">
        <f t="shared" si="8"/>
        <v>122</v>
      </c>
      <c r="I45" s="68">
        <f t="shared" si="8"/>
        <v>120</v>
      </c>
      <c r="J45" s="68">
        <f t="shared" si="8"/>
        <v>110</v>
      </c>
      <c r="K45" s="68">
        <f t="shared" si="8"/>
        <v>92</v>
      </c>
      <c r="L45" s="68">
        <f t="shared" si="8"/>
        <v>691</v>
      </c>
      <c r="M45" s="21"/>
      <c r="N45" s="20"/>
      <c r="O45" s="20"/>
    </row>
    <row r="46" spans="2:15" ht="12.75">
      <c r="B46" s="21" t="s">
        <v>13</v>
      </c>
      <c r="C46" s="21"/>
      <c r="D46" s="21"/>
      <c r="E46" s="21"/>
      <c r="F46" s="21"/>
      <c r="G46" s="21"/>
      <c r="H46" s="21"/>
      <c r="I46" s="22"/>
      <c r="J46" s="22"/>
      <c r="K46" s="21"/>
      <c r="L46" s="21"/>
      <c r="M46" s="21"/>
      <c r="N46" s="20"/>
      <c r="O46" s="20"/>
    </row>
    <row r="47" spans="2:15" ht="12.75">
      <c r="B47" s="21"/>
      <c r="C47" s="21"/>
      <c r="D47" s="21"/>
      <c r="E47" s="21"/>
      <c r="F47" s="21"/>
      <c r="G47" s="21"/>
      <c r="H47" s="21"/>
      <c r="I47" s="22"/>
      <c r="J47" s="22"/>
      <c r="K47" s="21"/>
      <c r="L47" s="21"/>
      <c r="M47" s="21"/>
      <c r="N47" s="20"/>
      <c r="O47" s="20"/>
    </row>
    <row r="48" spans="2:15" ht="3.75" customHeight="1" thickBot="1">
      <c r="B48" s="21"/>
      <c r="C48" s="21"/>
      <c r="D48" s="21"/>
      <c r="E48" s="21"/>
      <c r="F48" s="21"/>
      <c r="G48" s="21"/>
      <c r="H48" s="21"/>
      <c r="I48" s="22"/>
      <c r="J48" s="22"/>
      <c r="K48" s="21"/>
      <c r="L48" s="21"/>
      <c r="M48" s="21"/>
      <c r="N48" s="20"/>
      <c r="O48" s="20"/>
    </row>
    <row r="49" spans="1:15" s="36" customFormat="1" ht="13.5" thickTop="1">
      <c r="A49" s="70"/>
      <c r="B49" s="67" t="s">
        <v>54</v>
      </c>
      <c r="C49" s="67" t="s">
        <v>23</v>
      </c>
      <c r="D49" s="72">
        <f aca="true" t="shared" si="9" ref="D49:K49">D37/D39</f>
        <v>1</v>
      </c>
      <c r="E49" s="72">
        <f t="shared" si="9"/>
        <v>0.90625</v>
      </c>
      <c r="F49" s="72">
        <f t="shared" si="9"/>
        <v>0.9152542372881356</v>
      </c>
      <c r="G49" s="72">
        <f t="shared" si="9"/>
        <v>0.9438202247191011</v>
      </c>
      <c r="H49" s="72">
        <f t="shared" si="9"/>
        <v>0.8571428571428571</v>
      </c>
      <c r="I49" s="72">
        <f t="shared" si="9"/>
        <v>0.864406779661017</v>
      </c>
      <c r="J49" s="72">
        <f t="shared" si="9"/>
        <v>0.8571428571428571</v>
      </c>
      <c r="K49" s="72">
        <f t="shared" si="9"/>
        <v>0.9591836734693877</v>
      </c>
      <c r="L49" s="73"/>
      <c r="M49" s="73"/>
      <c r="N49" s="66"/>
      <c r="O49" s="35"/>
    </row>
    <row r="50" spans="2:15" s="15" customFormat="1" ht="12.75">
      <c r="B50" s="67" t="s">
        <v>54</v>
      </c>
      <c r="C50" s="67" t="s">
        <v>24</v>
      </c>
      <c r="D50" s="72">
        <f>D38/D40</f>
        <v>0</v>
      </c>
      <c r="E50" s="72">
        <f aca="true" t="shared" si="10" ref="E50:K50">E38/E39</f>
        <v>0.09375</v>
      </c>
      <c r="F50" s="72">
        <f t="shared" si="10"/>
        <v>0.0847457627118644</v>
      </c>
      <c r="G50" s="72">
        <f t="shared" si="10"/>
        <v>0.056179775280898875</v>
      </c>
      <c r="H50" s="72">
        <f t="shared" si="10"/>
        <v>0.14285714285714285</v>
      </c>
      <c r="I50" s="72">
        <f t="shared" si="10"/>
        <v>0.13559322033898305</v>
      </c>
      <c r="J50" s="72">
        <f t="shared" si="10"/>
        <v>0.14285714285714285</v>
      </c>
      <c r="K50" s="72">
        <f t="shared" si="10"/>
        <v>0.04081632653061224</v>
      </c>
      <c r="L50" s="21"/>
      <c r="M50" s="21"/>
      <c r="N50" s="21"/>
      <c r="O50" s="21"/>
    </row>
    <row r="51" spans="2:15" s="15" customFormat="1" ht="12.75">
      <c r="B51" s="67" t="s">
        <v>55</v>
      </c>
      <c r="C51" s="67" t="s">
        <v>23</v>
      </c>
      <c r="D51" s="72">
        <f aca="true" t="shared" si="11" ref="D51:K51">D40/D42</f>
        <v>1</v>
      </c>
      <c r="E51" s="72">
        <f t="shared" si="11"/>
        <v>1</v>
      </c>
      <c r="F51" s="72">
        <f t="shared" si="11"/>
        <v>1</v>
      </c>
      <c r="G51" s="72">
        <f t="shared" si="11"/>
        <v>0.75</v>
      </c>
      <c r="H51" s="72">
        <f t="shared" si="11"/>
        <v>0.7692307692307693</v>
      </c>
      <c r="I51" s="72">
        <f t="shared" si="11"/>
        <v>0.8823529411764706</v>
      </c>
      <c r="J51" s="72">
        <f t="shared" si="11"/>
        <v>0.8095238095238095</v>
      </c>
      <c r="K51" s="72">
        <f t="shared" si="11"/>
        <v>0.7619047619047619</v>
      </c>
      <c r="L51" s="21"/>
      <c r="M51" s="21"/>
      <c r="N51" s="21"/>
      <c r="O51" s="21"/>
    </row>
    <row r="52" spans="2:15" s="15" customFormat="1" ht="12.75">
      <c r="B52" s="67" t="s">
        <v>55</v>
      </c>
      <c r="C52" s="67" t="s">
        <v>24</v>
      </c>
      <c r="D52" s="72">
        <v>0</v>
      </c>
      <c r="E52" s="72">
        <v>0</v>
      </c>
      <c r="F52" s="72">
        <v>0</v>
      </c>
      <c r="G52" s="72">
        <f>G41/G42</f>
        <v>0.25</v>
      </c>
      <c r="H52" s="72">
        <f>H41/H42</f>
        <v>0.23076923076923078</v>
      </c>
      <c r="I52" s="72">
        <f>I41/I42</f>
        <v>0.11764705882352941</v>
      </c>
      <c r="J52" s="72">
        <f>J41/J42</f>
        <v>0.19047619047619047</v>
      </c>
      <c r="K52" s="72">
        <f>K41/K42</f>
        <v>0.23809523809523808</v>
      </c>
      <c r="L52" s="26"/>
      <c r="M52" s="26"/>
      <c r="N52" s="26"/>
      <c r="O52" s="26"/>
    </row>
    <row r="53" spans="2:15" s="21" customFormat="1" ht="12.75">
      <c r="B53" s="67" t="s">
        <v>56</v>
      </c>
      <c r="C53" s="67" t="s">
        <v>23</v>
      </c>
      <c r="D53" s="72">
        <f aca="true" t="shared" si="12" ref="D53:K53">D43/D45</f>
        <v>0.19047619047619047</v>
      </c>
      <c r="E53" s="72">
        <f t="shared" si="12"/>
        <v>0.29508196721311475</v>
      </c>
      <c r="F53" s="72">
        <f t="shared" si="12"/>
        <v>0.25</v>
      </c>
      <c r="G53" s="72">
        <f t="shared" si="12"/>
        <v>0.3564356435643564</v>
      </c>
      <c r="H53" s="72">
        <f t="shared" si="12"/>
        <v>0.3524590163934426</v>
      </c>
      <c r="I53" s="72">
        <f t="shared" si="12"/>
        <v>0.35</v>
      </c>
      <c r="J53" s="72">
        <f t="shared" si="12"/>
        <v>0.39090909090909093</v>
      </c>
      <c r="K53" s="72">
        <f t="shared" si="12"/>
        <v>0.30434782608695654</v>
      </c>
      <c r="L53" s="51"/>
      <c r="M53" s="51"/>
      <c r="N53" s="51"/>
      <c r="O53" s="51"/>
    </row>
    <row r="54" spans="2:15" s="15" customFormat="1" ht="12.75">
      <c r="B54" s="67" t="s">
        <v>56</v>
      </c>
      <c r="C54" s="67" t="s">
        <v>24</v>
      </c>
      <c r="D54" s="72">
        <f aca="true" t="shared" si="13" ref="D54:K54">D44/D45</f>
        <v>0.8095238095238095</v>
      </c>
      <c r="E54" s="72">
        <f t="shared" si="13"/>
        <v>0.7049180327868853</v>
      </c>
      <c r="F54" s="72">
        <f t="shared" si="13"/>
        <v>0.75</v>
      </c>
      <c r="G54" s="72">
        <f t="shared" si="13"/>
        <v>0.6435643564356436</v>
      </c>
      <c r="H54" s="72">
        <f t="shared" si="13"/>
        <v>0.6475409836065574</v>
      </c>
      <c r="I54" s="72">
        <f t="shared" si="13"/>
        <v>0.65</v>
      </c>
      <c r="J54" s="72">
        <f t="shared" si="13"/>
        <v>0.6090909090909091</v>
      </c>
      <c r="K54" s="72">
        <f t="shared" si="13"/>
        <v>0.6956521739130435</v>
      </c>
      <c r="L54" s="69"/>
      <c r="M54" s="69"/>
      <c r="N54" s="53"/>
      <c r="O54" s="53"/>
    </row>
    <row r="55" spans="12:15" s="15" customFormat="1" ht="12.75">
      <c r="L55" s="53"/>
      <c r="M55" s="53"/>
      <c r="N55" s="53"/>
      <c r="O55" s="53"/>
    </row>
    <row r="56" spans="12:15" s="15" customFormat="1" ht="12.75">
      <c r="L56" s="28"/>
      <c r="M56" s="28"/>
      <c r="N56" s="28"/>
      <c r="O56" s="28"/>
    </row>
    <row r="57" spans="2:15" s="15" customFormat="1" ht="12.75">
      <c r="B57" s="27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s="21" customFormat="1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2:15" s="15" customFormat="1" ht="12.75">
      <c r="B59" s="52"/>
      <c r="C59" s="52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2:15" s="15" customFormat="1" ht="12.75">
      <c r="B60" s="52"/>
      <c r="C60" s="52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s="15" customFormat="1" ht="12.75">
      <c r="B61" s="3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s="15" customFormat="1" ht="12.75">
      <c r="B62" s="31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2:15" s="21" customFormat="1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2:15" s="15" customFormat="1" ht="12.75">
      <c r="B64" s="52"/>
      <c r="C64" s="52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2:15" s="15" customFormat="1" ht="12.75">
      <c r="B65" s="52"/>
      <c r="C65" s="52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2:15" s="15" customFormat="1" ht="12.75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15" s="15" customFormat="1" ht="12.75">
      <c r="B67" s="27"/>
      <c r="C67" s="60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s="15" customFormat="1" ht="12.75">
      <c r="B68" s="27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2:15" s="15" customFormat="1" ht="12.75">
      <c r="B69" s="27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2:15" s="15" customFormat="1" ht="12.75">
      <c r="B70" s="27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2:15" s="15" customFormat="1" ht="12.75">
      <c r="B71" s="27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2:15" s="15" customFormat="1" ht="12.75">
      <c r="B72" s="27" t="e">
        <f>SUM(#REF!)</f>
        <v>#REF!</v>
      </c>
      <c r="C72" s="64"/>
      <c r="D72" s="64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2:15" s="15" customFormat="1" ht="12.75">
      <c r="B73" s="27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2:15" s="15" customFormat="1" ht="12.75">
      <c r="B74" s="27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2:15" s="15" customFormat="1" ht="12.75">
      <c r="B75" s="27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2:15" s="15" customFormat="1" ht="12.75">
      <c r="B76" s="27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5" s="15" customFormat="1" ht="12.75">
      <c r="B77" s="27"/>
      <c r="C77" s="65"/>
      <c r="D77" s="65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2:15" s="15" customFormat="1" ht="12.75">
      <c r="B78" s="27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</row>
    <row r="79" spans="2:15" s="15" customFormat="1" ht="12.75">
      <c r="B79" s="27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</row>
    <row r="80" spans="2:15" s="15" customFormat="1" ht="12.75">
      <c r="B80" s="27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  <row r="81" spans="2:15" s="15" customFormat="1" ht="12.75">
      <c r="B81" s="34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2:15" s="15" customFormat="1" ht="12.75">
      <c r="B82" s="27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2:15" s="15" customFormat="1" ht="12.75">
      <c r="B83" s="27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2:15" s="15" customFormat="1" ht="12.75">
      <c r="B84" s="27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2:15" s="15" customFormat="1" ht="12.75">
      <c r="B85" s="2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2:15" s="15" customFormat="1" ht="12.75">
      <c r="B86" s="27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15" s="15" customFormat="1" ht="12.75">
      <c r="B87" s="21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2:15" s="15" customFormat="1" ht="12.75">
      <c r="B88" s="27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2:15" s="15" customFormat="1" ht="12.75">
      <c r="B89" s="27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2:15" s="15" customFormat="1" ht="12.75">
      <c r="B90" s="27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2:15" s="15" customFormat="1" ht="12.75">
      <c r="B91" s="27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</sheetData>
  <mergeCells count="11">
    <mergeCell ref="B33:E33"/>
    <mergeCell ref="B1:H1"/>
    <mergeCell ref="B2:H2"/>
    <mergeCell ref="B4:H4"/>
    <mergeCell ref="B22:H22"/>
    <mergeCell ref="C7:E7"/>
    <mergeCell ref="F7:H7"/>
    <mergeCell ref="I7:K7"/>
    <mergeCell ref="L7:N7"/>
    <mergeCell ref="B17:N17"/>
    <mergeCell ref="B18:N18"/>
  </mergeCells>
  <printOptions horizontalCentered="1"/>
  <pageMargins left="0.5905511811023623" right="0.5905511811023623" top="0.5905511811023623" bottom="0.5905511811023623" header="0" footer="0"/>
  <pageSetup firstPageNumber="39" useFirstPageNumber="1" fitToHeight="2" horizontalDpi="300" verticalDpi="300" orientation="portrait" paperSize="9" scale="63" r:id="rId2"/>
  <rowBreaks count="1" manualBreakCount="1">
    <brk id="72" max="14" man="1"/>
  </rowBreaks>
  <ignoredErrors>
    <ignoredError sqref="M9:M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2006-09-12T09:50:05Z</cp:lastPrinted>
  <dcterms:created xsi:type="dcterms:W3CDTF">2003-07-22T12:28:44Z</dcterms:created>
  <dcterms:modified xsi:type="dcterms:W3CDTF">2006-09-21T11:01:04Z</dcterms:modified>
  <cp:category/>
  <cp:version/>
  <cp:contentType/>
  <cp:contentStatus/>
</cp:coreProperties>
</file>