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1.2.2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'1.2.2'!$B$1:$J$211</definedName>
  </definedNames>
  <calcPr fullCalcOnLoad="1"/>
</workbook>
</file>

<file path=xl/sharedStrings.xml><?xml version="1.0" encoding="utf-8"?>
<sst xmlns="http://schemas.openxmlformats.org/spreadsheetml/2006/main" count="164" uniqueCount="94">
  <si>
    <t>1.2 Accés als estudis</t>
  </si>
  <si>
    <t>Centre</t>
  </si>
  <si>
    <t>Estudi</t>
  </si>
  <si>
    <t>2001-2002</t>
  </si>
  <si>
    <t>2002-2003</t>
  </si>
  <si>
    <t>2003-2004</t>
  </si>
  <si>
    <t>200 FME</t>
  </si>
  <si>
    <t>Llicenciatura de Matemàtiques</t>
  </si>
  <si>
    <t>210 ETSAB</t>
  </si>
  <si>
    <t xml:space="preserve">Arquitectura </t>
  </si>
  <si>
    <t>Enginyeria Industrial</t>
  </si>
  <si>
    <t>230 ETSETB</t>
  </si>
  <si>
    <t>Enginyeria de Telecomunicació</t>
  </si>
  <si>
    <t>240 ETSEIB</t>
  </si>
  <si>
    <t>Enginyeria Química</t>
  </si>
  <si>
    <t>250 ETSECCPB</t>
  </si>
  <si>
    <t>Enginyeria de Camins, Canals i Ports</t>
  </si>
  <si>
    <t>Enginyeria Geològica (UPC - UB)</t>
  </si>
  <si>
    <t>270 FIB</t>
  </si>
  <si>
    <t>Enginyeria Informàtica</t>
  </si>
  <si>
    <t>290 ETSAV</t>
  </si>
  <si>
    <t>Diplomatura d'Estadística</t>
  </si>
  <si>
    <t>Eng. Tècn. d'Obres Públiques</t>
  </si>
  <si>
    <t>Eng. Tècn. d'Informàtica de Gestió</t>
  </si>
  <si>
    <t>Eng. Tècn. d'Informàtica de Sistemes</t>
  </si>
  <si>
    <t>280 FNB</t>
  </si>
  <si>
    <t>Diplomatura de Màquines Navals</t>
  </si>
  <si>
    <t>Diplomatura de Navegació Marítima</t>
  </si>
  <si>
    <t>Eng. Tècn. Nav. en Propulsió i Serveis del Vaixell</t>
  </si>
  <si>
    <t>300 EPSC</t>
  </si>
  <si>
    <t>Eng. Tècn. de Telec. en Sist. de Telecomunicació</t>
  </si>
  <si>
    <t>Eng. Tècn. de Telec. en Telemàtica</t>
  </si>
  <si>
    <t>-</t>
  </si>
  <si>
    <t>Eng. Tècn. Aeronàutica en Aeronavegació</t>
  </si>
  <si>
    <t>Arquitectura Tècnica</t>
  </si>
  <si>
    <t>Eng. Tècn. de Topografia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</si>
  <si>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</si>
  <si>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</si>
  <si>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</si>
  <si>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</si>
  <si>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</si>
  <si>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>Eng. Tècn. Ind. en Electricitat</t>
  </si>
  <si>
    <t>Eng. Tèc. de Telec. en So i Imatge</t>
  </si>
  <si>
    <t>Eng. Tècn. de Mines en Explotació de Mines</t>
  </si>
  <si>
    <t>Eng. Tècn. de Telec. en Sist. Electrònics</t>
  </si>
  <si>
    <t>370 EUOOT</t>
  </si>
  <si>
    <t>Diplomatura d'Òptica i Optometria</t>
  </si>
  <si>
    <t>801 EUNCET</t>
  </si>
  <si>
    <t>Dipl. de Ciències Empresarials (diürn)</t>
  </si>
  <si>
    <t>Dipl. de Ciències Empresarials (nocturn)</t>
  </si>
  <si>
    <t>Eng. Tèc. d'Informàtica de Gestió (diürn)</t>
  </si>
  <si>
    <t>Eng. Tèc. d'Informàtica de Gestió (nocturn)</t>
  </si>
  <si>
    <t>820 EUETIB</t>
  </si>
  <si>
    <t>830 EUETAB</t>
  </si>
  <si>
    <t>Eng. Tècn. Agr. en Indúst. Agr. i Aliment.</t>
  </si>
  <si>
    <t>Eng. Tècn. Agr. en Explot. Agropec.</t>
  </si>
  <si>
    <t>Eng. Tècn. Agr. en Hortofruct. i Jard.</t>
  </si>
  <si>
    <t>840 EUPMT</t>
  </si>
  <si>
    <t>860 EUETII</t>
  </si>
  <si>
    <t>870 EUETTPC</t>
  </si>
  <si>
    <t>Eng. Tècn. Ind. en Teixits de Punt</t>
  </si>
  <si>
    <t>Àrea</t>
  </si>
  <si>
    <t>Total estudis de 1r i 2n cicles. Centres propis</t>
  </si>
  <si>
    <t>Total estudis de 1r cicle. Centres propis</t>
  </si>
  <si>
    <t>Total estudis de 1r cicle. Centres adscrits</t>
  </si>
  <si>
    <t>Total UPC (propis i adscrits)</t>
  </si>
  <si>
    <t>Estudis de Nàutica</t>
  </si>
  <si>
    <t>Estudis d'Informàtica, Telecomunicació i Multimèdia</t>
  </si>
  <si>
    <t>Estudis d'Enginyeria Química</t>
  </si>
  <si>
    <t>Estudis d'Enginyeria Industrial</t>
  </si>
  <si>
    <t>Estudis d'Enginyeria Civil</t>
  </si>
  <si>
    <t>Estudis d'Aeronàutica</t>
  </si>
  <si>
    <t>Estudis de Matemàtiques i Estadística</t>
  </si>
  <si>
    <t>Estudis de Ciències de la Salut</t>
  </si>
  <si>
    <t>Estudis d'Arquitectura i Edificació</t>
  </si>
  <si>
    <t>Estudis d'Economia</t>
  </si>
  <si>
    <t>Estudis d'Enginyeria Agrícola</t>
  </si>
  <si>
    <t>2004-2005</t>
  </si>
  <si>
    <t>Enginyeria Aeronàutica</t>
  </si>
  <si>
    <t>220 ETSEIAT</t>
  </si>
  <si>
    <t>330 EPSEM</t>
  </si>
  <si>
    <t>2005-2006</t>
  </si>
  <si>
    <t>Graduat Mitjans Audiovisuals</t>
  </si>
  <si>
    <t>TOTAL ESTUDIS DE 1R I 2N CICLES</t>
  </si>
  <si>
    <t>310 EPSEB</t>
  </si>
  <si>
    <t>TOTAL ESTUDIS DE 1R CICLE</t>
  </si>
  <si>
    <t>802 EAE</t>
  </si>
  <si>
    <t>TOTAL ESTUDIS DE 1R CICLE (CENTRES ADSCRITS)</t>
  </si>
  <si>
    <t>TOTAL UPC (CENTRES PROPIS I ADSCRITS)</t>
  </si>
  <si>
    <t>340 EPSEVG</t>
  </si>
  <si>
    <t>1.2.2 EVOLUCIÓ DE LA DEMANDA EN 1A PREFERÈNCIA</t>
  </si>
  <si>
    <t xml:space="preserve">Les titulacions amb demanda al juliol i al febrer tenen sumades les dades de demanda i oferta corresponents a tots dos períodes. </t>
  </si>
  <si>
    <t>Centres propis</t>
  </si>
  <si>
    <t>TOTAL UPC (CENTRES PROPIS)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</si>
</sst>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sz val="10"/>
      <name val="Helv"/>
      <family val="0"/>
    </font>
    <font>
      <sz val="8"/>
      <color indexed="10"/>
      <name val="Helv"/>
      <family val="0"/>
    </font>
    <font>
      <sz val="8"/>
      <color indexed="9"/>
      <name val="Arial"/>
      <family val="2"/>
    </font>
    <font>
      <sz val="8"/>
      <color indexed="9"/>
      <name val="Helv"/>
      <family val="0"/>
    </font>
    <font>
      <b/>
      <sz val="8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/>
      <protection/>
    </xf>
    <xf numFmtId="0" fontId="4" fillId="2" borderId="10">
      <alignment horizontal="left"/>
      <protection/>
    </xf>
    <xf numFmtId="0" fontId="4" fillId="2" borderId="10">
      <alignment horizontal="left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76">
    <xf numFmtId="0" fontId="0" fillId="0" borderId="0" xfId="0" applyAlignment="1">
      <alignment/>
    </xf>
    <xf numFmtId="0" fontId="9" fillId="6" borderId="0" xfId="50" applyFont="1" applyFill="1">
      <alignment/>
      <protection/>
    </xf>
    <xf numFmtId="0" fontId="10" fillId="6" borderId="0" xfId="50" applyFont="1" applyFill="1">
      <alignment/>
      <protection/>
    </xf>
    <xf numFmtId="0" fontId="11" fillId="6" borderId="0" xfId="48" applyFont="1" applyFill="1" applyBorder="1">
      <alignment/>
      <protection/>
    </xf>
    <xf numFmtId="0" fontId="10" fillId="6" borderId="0" xfId="50" applyFont="1" applyFill="1" applyBorder="1">
      <alignment/>
      <protection/>
    </xf>
    <xf numFmtId="0" fontId="10" fillId="6" borderId="5" xfId="19" applyFont="1" applyFill="1" applyAlignment="1">
      <alignment/>
    </xf>
    <xf numFmtId="0" fontId="11" fillId="6" borderId="9" xfId="23" applyFont="1" applyFill="1" applyAlignment="1">
      <alignment/>
    </xf>
    <xf numFmtId="0" fontId="10" fillId="6" borderId="9" xfId="23" applyFont="1" applyFill="1" applyAlignment="1">
      <alignment/>
    </xf>
    <xf numFmtId="0" fontId="10" fillId="6" borderId="3" xfId="17" applyFont="1" applyFill="1" applyAlignment="1">
      <alignment/>
    </xf>
    <xf numFmtId="0" fontId="10" fillId="6" borderId="8" xfId="22" applyFont="1" applyFill="1" applyAlignment="1">
      <alignment/>
    </xf>
    <xf numFmtId="0" fontId="2" fillId="3" borderId="10" xfId="36">
      <alignment horizontal="center" vertical="center" wrapText="1"/>
      <protection/>
    </xf>
    <xf numFmtId="0" fontId="2" fillId="3" borderId="10" xfId="36" applyFont="1">
      <alignment horizontal="center" vertical="center" wrapText="1"/>
      <protection/>
    </xf>
    <xf numFmtId="0" fontId="10" fillId="6" borderId="6" xfId="20" applyFont="1" applyFill="1" applyAlignment="1">
      <alignment/>
    </xf>
    <xf numFmtId="168" fontId="6" fillId="7" borderId="10" xfId="30" applyNumberFormat="1">
      <alignment vertical="center"/>
      <protection/>
    </xf>
    <xf numFmtId="0" fontId="6" fillId="7" borderId="10" xfId="30">
      <alignment vertical="center"/>
      <protection/>
    </xf>
    <xf numFmtId="3" fontId="6" fillId="7" borderId="10" xfId="30" applyNumberFormat="1">
      <alignment vertical="center"/>
      <protection/>
    </xf>
    <xf numFmtId="168" fontId="6" fillId="8" borderId="10" xfId="31" applyNumberFormat="1">
      <alignment vertical="center"/>
      <protection/>
    </xf>
    <xf numFmtId="0" fontId="6" fillId="8" borderId="10" xfId="31">
      <alignment vertical="center"/>
      <protection/>
    </xf>
    <xf numFmtId="3" fontId="6" fillId="8" borderId="10" xfId="31" applyNumberFormat="1">
      <alignment vertical="center"/>
      <protection/>
    </xf>
    <xf numFmtId="3" fontId="4" fillId="5" borderId="10" xfId="40" applyNumberFormat="1">
      <alignment vertical="center"/>
      <protection/>
    </xf>
    <xf numFmtId="3" fontId="4" fillId="4" borderId="10" xfId="41" applyNumberFormat="1">
      <alignment vertical="center"/>
      <protection/>
    </xf>
    <xf numFmtId="0" fontId="10" fillId="6" borderId="4" xfId="18" applyFont="1" applyFill="1" applyAlignment="1">
      <alignment/>
    </xf>
    <xf numFmtId="0" fontId="0" fillId="6" borderId="7" xfId="21" applyFont="1" applyFill="1" applyAlignment="1">
      <alignment horizontal="left"/>
    </xf>
    <xf numFmtId="0" fontId="0" fillId="6" borderId="7" xfId="21" applyFont="1" applyFill="1" applyAlignment="1">
      <alignment/>
    </xf>
    <xf numFmtId="0" fontId="10" fillId="6" borderId="2" xfId="16" applyFont="1" applyFill="1" applyAlignment="1">
      <alignment/>
    </xf>
    <xf numFmtId="0" fontId="0" fillId="6" borderId="0" xfId="50" applyFont="1" applyFill="1">
      <alignment/>
      <protection/>
    </xf>
    <xf numFmtId="3" fontId="0" fillId="6" borderId="7" xfId="21" applyNumberFormat="1" applyFont="1" applyFill="1" applyAlignment="1">
      <alignment/>
    </xf>
    <xf numFmtId="0" fontId="12" fillId="6" borderId="0" xfId="50" applyFont="1" applyFill="1" applyAlignment="1">
      <alignment horizontal="left"/>
      <protection/>
    </xf>
    <xf numFmtId="0" fontId="12" fillId="6" borderId="0" xfId="50" applyFont="1" applyFill="1" applyBorder="1">
      <alignment/>
      <protection/>
    </xf>
    <xf numFmtId="0" fontId="12" fillId="6" borderId="0" xfId="50" applyFont="1" applyFill="1">
      <alignment/>
      <protection/>
    </xf>
    <xf numFmtId="0" fontId="13" fillId="6" borderId="0" xfId="50" applyFont="1" applyFill="1">
      <alignment/>
      <protection/>
    </xf>
    <xf numFmtId="0" fontId="0" fillId="6" borderId="0" xfId="0" applyFill="1" applyAlignment="1">
      <alignment/>
    </xf>
    <xf numFmtId="0" fontId="13" fillId="6" borderId="0" xfId="50" applyFont="1" applyFill="1" applyAlignment="1">
      <alignment horizontal="left"/>
      <protection/>
    </xf>
    <xf numFmtId="0" fontId="13" fillId="6" borderId="0" xfId="50" applyFont="1" applyFill="1" applyBorder="1">
      <alignment/>
      <protection/>
    </xf>
    <xf numFmtId="0" fontId="9" fillId="6" borderId="0" xfId="50" applyFont="1" applyFill="1" applyAlignment="1">
      <alignment horizontal="left"/>
      <protection/>
    </xf>
    <xf numFmtId="0" fontId="9" fillId="6" borderId="0" xfId="50" applyFont="1" applyFill="1" applyBorder="1">
      <alignment/>
      <protection/>
    </xf>
    <xf numFmtId="0" fontId="14" fillId="6" borderId="0" xfId="49" applyFont="1" applyFill="1" applyBorder="1">
      <alignment/>
      <protection/>
    </xf>
    <xf numFmtId="3" fontId="14" fillId="6" borderId="0" xfId="49" applyNumberFormat="1" applyFont="1" applyFill="1" applyBorder="1">
      <alignment/>
      <protection/>
    </xf>
    <xf numFmtId="0" fontId="15" fillId="6" borderId="0" xfId="50" applyFont="1" applyFill="1">
      <alignment/>
      <protection/>
    </xf>
    <xf numFmtId="0" fontId="16" fillId="6" borderId="0" xfId="49" applyFont="1" applyFill="1" applyBorder="1" applyAlignment="1">
      <alignment horizontal="center"/>
      <protection/>
    </xf>
    <xf numFmtId="3" fontId="16" fillId="6" borderId="0" xfId="49" applyNumberFormat="1" applyFont="1" applyFill="1" applyBorder="1">
      <alignment/>
      <protection/>
    </xf>
    <xf numFmtId="3" fontId="14" fillId="6" borderId="0" xfId="49" applyNumberFormat="1" applyFont="1" applyFill="1" applyBorder="1" applyAlignment="1">
      <alignment horizontal="right"/>
      <protection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14" fillId="6" borderId="0" xfId="49" applyFont="1" applyFill="1" applyBorder="1" applyAlignment="1">
      <alignment horizontal="center"/>
      <protection/>
    </xf>
    <xf numFmtId="3" fontId="9" fillId="6" borderId="0" xfId="50" applyNumberFormat="1" applyFont="1" applyFill="1">
      <alignment/>
      <protection/>
    </xf>
    <xf numFmtId="0" fontId="15" fillId="6" borderId="0" xfId="50" applyFont="1" applyFill="1" applyAlignment="1">
      <alignment horizontal="left"/>
      <protection/>
    </xf>
    <xf numFmtId="0" fontId="15" fillId="6" borderId="0" xfId="50" applyFont="1" applyFill="1" applyBorder="1">
      <alignment/>
      <protection/>
    </xf>
    <xf numFmtId="3" fontId="6" fillId="7" borderId="10" xfId="31" applyNumberFormat="1" applyFill="1" applyAlignment="1">
      <alignment horizontal="right" vertical="center"/>
      <protection/>
    </xf>
    <xf numFmtId="0" fontId="4" fillId="9" borderId="10" xfId="34" applyFont="1" applyFill="1">
      <alignment horizontal="left" vertical="center"/>
      <protection/>
    </xf>
    <xf numFmtId="0" fontId="0" fillId="6" borderId="9" xfId="23" applyFont="1" applyFill="1" applyAlignment="1">
      <alignment horizontal="left"/>
    </xf>
    <xf numFmtId="0" fontId="0" fillId="6" borderId="9" xfId="23" applyFont="1" applyFill="1" applyAlignment="1">
      <alignment/>
    </xf>
    <xf numFmtId="0" fontId="4" fillId="5" borderId="10" xfId="40">
      <alignment vertical="center"/>
      <protection/>
    </xf>
    <xf numFmtId="0" fontId="6" fillId="8" borderId="10" xfId="31" applyFont="1">
      <alignment vertical="center"/>
      <protection/>
    </xf>
    <xf numFmtId="3" fontId="6" fillId="7" borderId="10" xfId="30" applyNumberFormat="1" applyAlignment="1">
      <alignment horizontal="right" vertical="center"/>
      <protection/>
    </xf>
    <xf numFmtId="3" fontId="6" fillId="8" borderId="10" xfId="31" applyNumberFormat="1" applyAlignment="1">
      <alignment horizontal="right" vertical="center"/>
      <protection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3" fontId="18" fillId="0" borderId="10" xfId="41" applyNumberFormat="1" applyFont="1" applyFill="1">
      <alignment vertical="center"/>
      <protection/>
    </xf>
    <xf numFmtId="0" fontId="16" fillId="6" borderId="0" xfId="49" applyFont="1" applyFill="1" applyBorder="1">
      <alignment/>
      <protection/>
    </xf>
    <xf numFmtId="0" fontId="16" fillId="6" borderId="0" xfId="49" applyFont="1" applyFill="1" applyBorder="1" applyAlignment="1">
      <alignment horizontal="left"/>
      <protection/>
    </xf>
    <xf numFmtId="0" fontId="4" fillId="5" borderId="10" xfId="28" applyFont="1">
      <alignment horizontal="left" vertical="center"/>
      <protection/>
    </xf>
    <xf numFmtId="0" fontId="5" fillId="6" borderId="12" xfId="29" applyFont="1" applyBorder="1" applyAlignment="1">
      <alignment horizontal="left" vertical="center"/>
      <protection/>
    </xf>
    <xf numFmtId="168" fontId="6" fillId="8" borderId="10" xfId="31" applyNumberFormat="1">
      <alignment vertical="center"/>
      <protection/>
    </xf>
    <xf numFmtId="168" fontId="6" fillId="7" borderId="10" xfId="30" applyNumberFormat="1" applyFont="1">
      <alignment vertical="center"/>
      <protection/>
    </xf>
    <xf numFmtId="168" fontId="6" fillId="7" borderId="10" xfId="30" applyNumberFormat="1">
      <alignment vertical="center"/>
      <protection/>
    </xf>
    <xf numFmtId="168" fontId="6" fillId="8" borderId="10" xfId="31" applyNumberFormat="1" applyFont="1">
      <alignment vertical="center"/>
      <protection/>
    </xf>
    <xf numFmtId="0" fontId="4" fillId="9" borderId="13" xfId="34" applyFont="1" applyFill="1" applyBorder="1" applyAlignment="1">
      <alignment horizontal="left" vertical="center"/>
      <protection/>
    </xf>
    <xf numFmtId="0" fontId="4" fillId="9" borderId="0" xfId="34" applyFont="1" applyFill="1" applyBorder="1" applyAlignment="1">
      <alignment horizontal="left" vertical="center"/>
      <protection/>
    </xf>
    <xf numFmtId="0" fontId="4" fillId="5" borderId="10" xfId="40" applyFont="1">
      <alignment vertical="center"/>
      <protection/>
    </xf>
    <xf numFmtId="0" fontId="4" fillId="5" borderId="10" xfId="40">
      <alignment vertical="center"/>
      <protection/>
    </xf>
    <xf numFmtId="0" fontId="4" fillId="4" borderId="10" xfId="41" applyFont="1">
      <alignment vertical="center"/>
      <protection/>
    </xf>
    <xf numFmtId="0" fontId="4" fillId="4" borderId="10" xfId="41">
      <alignment vertical="center"/>
      <protection/>
    </xf>
    <xf numFmtId="168" fontId="6" fillId="8" borderId="14" xfId="31" applyNumberFormat="1" applyBorder="1" applyAlignment="1">
      <alignment horizontal="left" vertical="center"/>
      <protection/>
    </xf>
    <xf numFmtId="168" fontId="6" fillId="8" borderId="15" xfId="31" applyNumberFormat="1" applyBorder="1" applyAlignment="1">
      <alignment horizontal="left" vertical="center"/>
      <protection/>
    </xf>
    <xf numFmtId="168" fontId="6" fillId="8" borderId="16" xfId="31" applyNumberFormat="1" applyBorder="1" applyAlignment="1">
      <alignment horizontal="left" vertical="center"/>
      <protection/>
    </xf>
  </cellXfs>
  <cellStyles count="40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Demanda" xfId="48"/>
    <cellStyle name="Normal_Evol Dem (arees) (g)" xfId="49"/>
    <cellStyle name="Normal_Evolucio Demanda (t)" xfId="50"/>
    <cellStyle name="Percent" xfId="51"/>
    <cellStyle name="SinEstilo" xfId="52"/>
    <cellStyle name="Total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cicles. Centres propis</a:t>
            </a:r>
          </a:p>
        </c:rich>
      </c:tx>
      <c:layout>
        <c:manualLayout>
          <c:xMode val="factor"/>
          <c:yMode val="factor"/>
          <c:x val="-0.35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769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'1.2.2'!$C$81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'1.2.2'!$D$81:$H$81</c:f>
              <c:numCache/>
            </c:numRef>
          </c:val>
          <c:smooth val="0"/>
        </c:ser>
        <c:ser>
          <c:idx val="1"/>
          <c:order val="1"/>
          <c:tx>
            <c:strRef>
              <c:f>'1.2.2'!$C$83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'1.2.2'!$D$83:$H$83</c:f>
              <c:numCache/>
            </c:numRef>
          </c:val>
          <c:smooth val="0"/>
        </c:ser>
        <c:ser>
          <c:idx val="2"/>
          <c:order val="2"/>
          <c:tx>
            <c:strRef>
              <c:f>'1.2.2'!$C$84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'1.2.2'!$D$84:$H$84</c:f>
              <c:numCache/>
            </c:numRef>
          </c:val>
          <c:smooth val="0"/>
        </c:ser>
        <c:ser>
          <c:idx val="3"/>
          <c:order val="3"/>
          <c:tx>
            <c:strRef>
              <c:f>'1.2.2'!$C$85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'1.2.2'!$D$85:$H$85</c:f>
              <c:numCache/>
            </c:numRef>
          </c:val>
          <c:smooth val="0"/>
        </c:ser>
        <c:ser>
          <c:idx val="4"/>
          <c:order val="4"/>
          <c:tx>
            <c:strRef>
              <c:f>'1.2.2'!$C$87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'1.2.2'!$D$87:$H$87</c:f>
              <c:numCache/>
            </c:numRef>
          </c:val>
          <c:smooth val="0"/>
        </c:ser>
        <c:ser>
          <c:idx val="5"/>
          <c:order val="5"/>
          <c:tx>
            <c:strRef>
              <c:f>'1.2.2'!$C$86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'1.2.2'!$D$86:$H$86</c:f>
              <c:numCache/>
            </c:numRef>
          </c:val>
          <c:smooth val="0"/>
        </c:ser>
        <c:ser>
          <c:idx val="6"/>
          <c:order val="6"/>
          <c:tx>
            <c:strRef>
              <c:f>'1.2.2'!$C$82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'1.2.2'!$D$82:$H$82</c:f>
              <c:numCache/>
            </c:numRef>
          </c:val>
          <c:smooth val="0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0"/>
        <c:lblOffset val="100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92"/>
          <c:w val="0.2025"/>
          <c:h val="0.63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propis</a:t>
            </a:r>
          </a:p>
        </c:rich>
      </c:tx>
      <c:layout>
        <c:manualLayout>
          <c:xMode val="factor"/>
          <c:yMode val="factor"/>
          <c:x val="-0.34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7972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'1.2.2'!$C$89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'1.2.2'!$D$89:$H$89</c:f>
              <c:numCache/>
            </c:numRef>
          </c:val>
          <c:smooth val="0"/>
        </c:ser>
        <c:ser>
          <c:idx val="1"/>
          <c:order val="1"/>
          <c:tx>
            <c:strRef>
              <c:f>'1.2.2'!$C$90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'1.2.2'!$D$90:$H$90</c:f>
              <c:numCache/>
            </c:numRef>
          </c:val>
          <c:smooth val="0"/>
        </c:ser>
        <c:ser>
          <c:idx val="2"/>
          <c:order val="2"/>
          <c:tx>
            <c:strRef>
              <c:f>'1.2.2'!$C$91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'1.2.2'!$D$91:$H$91</c:f>
              <c:numCache/>
            </c:numRef>
          </c:val>
          <c:smooth val="0"/>
        </c:ser>
        <c:ser>
          <c:idx val="3"/>
          <c:order val="3"/>
          <c:tx>
            <c:strRef>
              <c:f>'1.2.2'!$C$93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'1.2.2'!$D$93:$H$93</c:f>
              <c:numCache/>
            </c:numRef>
          </c:val>
          <c:smooth val="0"/>
        </c:ser>
        <c:ser>
          <c:idx val="4"/>
          <c:order val="4"/>
          <c:tx>
            <c:strRef>
              <c:f>'1.2.2'!$C$94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'1.2.2'!$D$94:$H$94</c:f>
              <c:numCache/>
            </c:numRef>
          </c:val>
          <c:smooth val="0"/>
        </c:ser>
        <c:ser>
          <c:idx val="5"/>
          <c:order val="5"/>
          <c:tx>
            <c:strRef>
              <c:f>'1.2.2'!$C$96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'1.2.2'!$D$96:$H$96</c:f>
              <c:numCache/>
            </c:numRef>
          </c:val>
          <c:smooth val="0"/>
        </c:ser>
        <c:ser>
          <c:idx val="6"/>
          <c:order val="6"/>
          <c:tx>
            <c:strRef>
              <c:f>'1.2.2'!$C$97</c:f>
              <c:strCache>
                <c:ptCount val="1"/>
                <c:pt idx="0">
                  <c:v>Estudis de Nàutica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'1.2.2'!$D$97:$H$97</c:f>
              <c:numCache/>
            </c:numRef>
          </c:val>
          <c:smooth val="0"/>
        </c:ser>
        <c:ser>
          <c:idx val="7"/>
          <c:order val="7"/>
          <c:tx>
            <c:strRef>
              <c:f>'1.2.2'!$C$95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'1.2.2'!$D$95:$H$95</c:f>
              <c:numCache/>
            </c:numRef>
          </c:val>
          <c:smooth val="0"/>
        </c:ser>
        <c:ser>
          <c:idx val="8"/>
          <c:order val="8"/>
          <c:tx>
            <c:strRef>
              <c:f>'1.2.2'!$C$92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'1.2.2'!$D$92:$H$92</c:f>
              <c:numCache/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0"/>
        <c:lblOffset val="100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1335"/>
          <c:w val="0.1985"/>
          <c:h val="0.866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cicle. Centres adscrits</a:t>
            </a:r>
          </a:p>
        </c:rich>
      </c:tx>
      <c:layout>
        <c:manualLayout>
          <c:xMode val="factor"/>
          <c:yMode val="factor"/>
          <c:x val="-0.34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0.796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'1.2.2'!$C$99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'1.2.2'!$D$99:$H$99</c:f>
              <c:numCache/>
            </c:numRef>
          </c:val>
          <c:smooth val="0"/>
        </c:ser>
        <c:ser>
          <c:idx val="1"/>
          <c:order val="1"/>
          <c:tx>
            <c:strRef>
              <c:f>'1.2.2'!$C$100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'1.2.2'!$D$100:$H$100</c:f>
              <c:numCache/>
            </c:numRef>
          </c:val>
          <c:smooth val="0"/>
        </c:ser>
        <c:ser>
          <c:idx val="2"/>
          <c:order val="2"/>
          <c:tx>
            <c:strRef>
              <c:f>'1.2.2'!$C$101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'1.2.2'!$D$101:$H$101</c:f>
              <c:numCache/>
            </c:numRef>
          </c:val>
          <c:smooth val="0"/>
        </c:ser>
        <c:ser>
          <c:idx val="3"/>
          <c:order val="3"/>
          <c:tx>
            <c:strRef>
              <c:f>'1.2.2'!$C$103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'1.2.2'!$D$103:$H$103</c:f>
              <c:numCache/>
            </c:numRef>
          </c:val>
          <c:smooth val="0"/>
        </c:ser>
        <c:ser>
          <c:idx val="4"/>
          <c:order val="4"/>
          <c:tx>
            <c:strRef>
              <c:f>'1.2.2'!$C$102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'1.2.2'!$D$80:$H$80</c:f>
              <c:strCache/>
            </c:strRef>
          </c:cat>
          <c:val>
            <c:numRef>
              <c:f>'1.2.2'!$D$102:$H$102</c:f>
              <c:numCache/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0"/>
        <c:lblOffset val="100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28"/>
          <c:w val="0.19975"/>
          <c:h val="0.6082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Total UPC (centres propis i adscrits)</a:t>
            </a:r>
          </a:p>
        </c:rich>
      </c:tx>
      <c:layout>
        <c:manualLayout>
          <c:xMode val="factor"/>
          <c:yMode val="factor"/>
          <c:x val="-0.33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794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'1.2.2'!$C$105</c:f>
              <c:strCache>
                <c:ptCount val="1"/>
                <c:pt idx="0">
                  <c:v>Estudis d'Arquitectura i Edificació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'1.2.2'!$D$105:$H$105</c:f>
              <c:numCache/>
            </c:numRef>
          </c:val>
          <c:smooth val="0"/>
        </c:ser>
        <c:ser>
          <c:idx val="1"/>
          <c:order val="1"/>
          <c:tx>
            <c:strRef>
              <c:f>'1.2.2'!$C$107</c:f>
              <c:strCache>
                <c:ptCount val="1"/>
                <c:pt idx="0">
                  <c:v>Estudis de Matemàtiques i Estadística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'1.2.2'!$D$107:$H$107</c:f>
              <c:numCache/>
            </c:numRef>
          </c:val>
          <c:smooth val="0"/>
        </c:ser>
        <c:ser>
          <c:idx val="2"/>
          <c:order val="2"/>
          <c:tx>
            <c:strRef>
              <c:f>'1.2.2'!$C$108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'1.2.2'!$D$108:$H$108</c:f>
              <c:numCache/>
            </c:numRef>
          </c:val>
          <c:smooth val="0"/>
        </c:ser>
        <c:ser>
          <c:idx val="3"/>
          <c:order val="3"/>
          <c:tx>
            <c:strRef>
              <c:f>'1.2.2'!$C$109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'1.2.2'!$D$109:$H$109</c:f>
              <c:numCache/>
            </c:numRef>
          </c:val>
          <c:smooth val="0"/>
        </c:ser>
        <c:ser>
          <c:idx val="4"/>
          <c:order val="4"/>
          <c:tx>
            <c:strRef>
              <c:f>'1.2.2'!$C$110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'1.2.2'!$D$110:$H$110</c:f>
              <c:numCache/>
            </c:numRef>
          </c:val>
          <c:smooth val="0"/>
        </c:ser>
        <c:ser>
          <c:idx val="5"/>
          <c:order val="5"/>
          <c:tx>
            <c:strRef>
              <c:f>'1.2.2'!$C$111</c:f>
              <c:strCache>
                <c:ptCount val="1"/>
                <c:pt idx="0">
                  <c:v>Estudis d'Enginyeria Civil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'1.2.2'!$D$111:$H$111</c:f>
              <c:numCache/>
            </c:numRef>
          </c:val>
          <c:smooth val="0"/>
        </c:ser>
        <c:ser>
          <c:idx val="6"/>
          <c:order val="6"/>
          <c:tx>
            <c:strRef>
              <c:f>'1.2.2'!$C$112</c:f>
              <c:strCache>
                <c:ptCount val="1"/>
                <c:pt idx="0">
                  <c:v>Estudis d'Enginyeria Industrial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'1.2.2'!$D$112:$H$112</c:f>
              <c:numCache/>
            </c:numRef>
          </c:val>
          <c:smooth val="0"/>
        </c:ser>
        <c:ser>
          <c:idx val="7"/>
          <c:order val="7"/>
          <c:tx>
            <c:strRef>
              <c:f>'1.2.2'!$C$114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'1.2.2'!$D$114:$H$114</c:f>
              <c:numCache/>
            </c:numRef>
          </c:val>
          <c:smooth val="0"/>
        </c:ser>
        <c:ser>
          <c:idx val="8"/>
          <c:order val="8"/>
          <c:tx>
            <c:strRef>
              <c:f>'1.2.2'!$C$115</c:f>
              <c:strCache>
                <c:ptCount val="1"/>
                <c:pt idx="0">
                  <c:v>Estudis de Nàutica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'1.2.2'!$D$80:$H$80</c:f>
              <c:strCache/>
            </c:strRef>
          </c:cat>
          <c:val>
            <c:numRef>
              <c:f>'1.2.2'!$D$115:$H$115</c:f>
              <c:numCache/>
            </c:numRef>
          </c:val>
          <c:smooth val="0"/>
        </c:ser>
        <c:ser>
          <c:idx val="9"/>
          <c:order val="9"/>
          <c:tx>
            <c:strRef>
              <c:f>'1.2.2'!$C$113</c:f>
              <c:strCache>
                <c:ptCount val="1"/>
                <c:pt idx="0">
                  <c:v>Estudis d'Enginyeria Química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'1.2.2'!$D$80:$H$80</c:f>
              <c:strCache/>
            </c:strRef>
          </c:cat>
          <c:val>
            <c:numRef>
              <c:f>'1.2.2'!$D$113:$H$113</c:f>
              <c:numCache/>
            </c:numRef>
          </c:val>
          <c:smooth val="0"/>
        </c:ser>
        <c:ser>
          <c:idx val="10"/>
          <c:order val="10"/>
          <c:tx>
            <c:strRef>
              <c:f>'1.2.2'!$C$106</c:f>
              <c:strCache>
                <c:ptCount val="1"/>
                <c:pt idx="0">
                  <c:v>Estudis d'Aeronàutica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'1.2.2'!$D$106:$H$106</c:f>
              <c:numCache/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0"/>
        <c:lblOffset val="100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0765"/>
          <c:w val="0.20025"/>
          <c:h val="0.923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78</xdr:row>
      <xdr:rowOff>152400</xdr:rowOff>
    </xdr:from>
    <xdr:to>
      <xdr:col>9</xdr:col>
      <xdr:colOff>28575</xdr:colOff>
      <xdr:row>107</xdr:row>
      <xdr:rowOff>0</xdr:rowOff>
    </xdr:to>
    <xdr:graphicFrame>
      <xdr:nvGraphicFramePr>
        <xdr:cNvPr id="1" name="Chart 1"/>
        <xdr:cNvGraphicFramePr/>
      </xdr:nvGraphicFramePr>
      <xdr:xfrm>
        <a:off x="190500" y="18107025"/>
        <a:ext cx="8505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108</xdr:row>
      <xdr:rowOff>0</xdr:rowOff>
    </xdr:from>
    <xdr:to>
      <xdr:col>9</xdr:col>
      <xdr:colOff>28575</xdr:colOff>
      <xdr:row>140</xdr:row>
      <xdr:rowOff>114300</xdr:rowOff>
    </xdr:to>
    <xdr:graphicFrame>
      <xdr:nvGraphicFramePr>
        <xdr:cNvPr id="2" name="Chart 2"/>
        <xdr:cNvGraphicFramePr/>
      </xdr:nvGraphicFramePr>
      <xdr:xfrm>
        <a:off x="209550" y="23098125"/>
        <a:ext cx="84867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143</xdr:row>
      <xdr:rowOff>0</xdr:rowOff>
    </xdr:from>
    <xdr:to>
      <xdr:col>9</xdr:col>
      <xdr:colOff>28575</xdr:colOff>
      <xdr:row>175</xdr:row>
      <xdr:rowOff>0</xdr:rowOff>
    </xdr:to>
    <xdr:graphicFrame>
      <xdr:nvGraphicFramePr>
        <xdr:cNvPr id="3" name="Chart 3"/>
        <xdr:cNvGraphicFramePr/>
      </xdr:nvGraphicFramePr>
      <xdr:xfrm>
        <a:off x="171450" y="28527375"/>
        <a:ext cx="852487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176</xdr:row>
      <xdr:rowOff>47625</xdr:rowOff>
    </xdr:from>
    <xdr:to>
      <xdr:col>10</xdr:col>
      <xdr:colOff>0</xdr:colOff>
      <xdr:row>210</xdr:row>
      <xdr:rowOff>95250</xdr:rowOff>
    </xdr:to>
    <xdr:graphicFrame>
      <xdr:nvGraphicFramePr>
        <xdr:cNvPr id="4" name="Chart 4"/>
        <xdr:cNvGraphicFramePr/>
      </xdr:nvGraphicFramePr>
      <xdr:xfrm>
        <a:off x="247650" y="33918525"/>
        <a:ext cx="8458200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SUPORT\LLIBREDA\Lldades%202004\GALERADES\1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119"/>
  <sheetViews>
    <sheetView tabSelected="1" workbookViewId="0" topLeftCell="D9">
      <selection activeCell="M9" sqref="M9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6.7109375" style="34" customWidth="1"/>
    <col min="4" max="4" width="47.140625" style="35" customWidth="1"/>
    <col min="5" max="9" width="10.57421875" style="1" bestFit="1" customWidth="1"/>
    <col min="10" max="10" width="0.5625" style="1" customWidth="1"/>
    <col min="11" max="16384" width="11.421875" style="1" customWidth="1"/>
  </cols>
  <sheetData>
    <row r="1" spans="3:9" ht="12.75">
      <c r="C1" s="67" t="s">
        <v>0</v>
      </c>
      <c r="D1" s="68"/>
      <c r="E1" s="68"/>
      <c r="F1" s="68"/>
      <c r="G1" s="68"/>
      <c r="H1" s="68"/>
      <c r="I1" s="68"/>
    </row>
    <row r="2" spans="3:9" ht="13.5" thickBot="1">
      <c r="C2" s="67" t="s">
        <v>90</v>
      </c>
      <c r="D2" s="68"/>
      <c r="E2" s="68"/>
      <c r="F2" s="68"/>
      <c r="G2" s="68"/>
      <c r="H2" s="68"/>
      <c r="I2" s="68"/>
    </row>
    <row r="3" spans="3:4" ht="6.75" customHeight="1" thickBot="1" thickTop="1">
      <c r="C3" s="49"/>
      <c r="D3" s="49"/>
    </row>
    <row r="4" spans="3:9" s="2" customFormat="1" ht="13.5" thickTop="1">
      <c r="C4" s="67" t="s">
        <v>92</v>
      </c>
      <c r="D4" s="68"/>
      <c r="E4" s="68"/>
      <c r="F4" s="68"/>
      <c r="G4" s="68"/>
      <c r="H4" s="68"/>
      <c r="I4" s="68"/>
    </row>
    <row r="5" spans="3:9" s="2" customFormat="1" ht="6.75" customHeight="1">
      <c r="C5" s="3"/>
      <c r="D5" s="4"/>
      <c r="E5" s="4"/>
      <c r="F5" s="4"/>
      <c r="G5" s="4"/>
      <c r="H5" s="4"/>
      <c r="I5" s="4"/>
    </row>
    <row r="6" spans="2:10" s="2" customFormat="1" ht="3.75" customHeight="1" thickBot="1">
      <c r="B6" s="5"/>
      <c r="C6" s="6"/>
      <c r="D6" s="7"/>
      <c r="E6" s="7"/>
      <c r="F6" s="7"/>
      <c r="G6" s="7"/>
      <c r="H6" s="7"/>
      <c r="I6" s="7"/>
      <c r="J6" s="8"/>
    </row>
    <row r="7" spans="2:10" s="2" customFormat="1" ht="26.25" customHeight="1" thickBot="1" thickTop="1">
      <c r="B7" s="9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77</v>
      </c>
      <c r="I7" s="11" t="s">
        <v>81</v>
      </c>
      <c r="J7" s="12"/>
    </row>
    <row r="8" spans="2:10" s="2" customFormat="1" ht="19.5" customHeight="1" thickBot="1" thickTop="1">
      <c r="B8" s="9"/>
      <c r="C8" s="13" t="s">
        <v>6</v>
      </c>
      <c r="D8" s="14" t="s">
        <v>7</v>
      </c>
      <c r="E8" s="15">
        <v>69</v>
      </c>
      <c r="F8" s="15">
        <v>61</v>
      </c>
      <c r="G8" s="15">
        <v>70</v>
      </c>
      <c r="H8" s="15">
        <v>61</v>
      </c>
      <c r="I8" s="15">
        <v>68</v>
      </c>
      <c r="J8" s="12"/>
    </row>
    <row r="9" spans="2:10" s="2" customFormat="1" ht="19.5" customHeight="1" thickBot="1" thickTop="1">
      <c r="B9" s="9"/>
      <c r="C9" s="16" t="s">
        <v>8</v>
      </c>
      <c r="D9" s="17" t="s">
        <v>9</v>
      </c>
      <c r="E9" s="18">
        <v>680</v>
      </c>
      <c r="F9" s="18">
        <v>802</v>
      </c>
      <c r="G9" s="18">
        <v>842</v>
      </c>
      <c r="H9" s="18">
        <v>830</v>
      </c>
      <c r="I9" s="18">
        <v>887</v>
      </c>
      <c r="J9" s="12"/>
    </row>
    <row r="10" spans="2:10" s="2" customFormat="1" ht="19.5" customHeight="1" thickBot="1" thickTop="1">
      <c r="B10" s="9"/>
      <c r="C10" s="64" t="s">
        <v>79</v>
      </c>
      <c r="D10" s="14" t="s">
        <v>10</v>
      </c>
      <c r="E10" s="15">
        <v>73</v>
      </c>
      <c r="F10" s="15">
        <v>88</v>
      </c>
      <c r="G10" s="15">
        <v>118</v>
      </c>
      <c r="H10" s="15">
        <v>112</v>
      </c>
      <c r="I10" s="15">
        <v>108</v>
      </c>
      <c r="J10" s="12"/>
    </row>
    <row r="11" spans="2:10" s="2" customFormat="1" ht="19.5" customHeight="1" thickBot="1" thickTop="1">
      <c r="B11" s="9"/>
      <c r="C11" s="65"/>
      <c r="D11" s="14" t="s">
        <v>78</v>
      </c>
      <c r="E11" s="54" t="s">
        <v>32</v>
      </c>
      <c r="F11" s="54" t="s">
        <v>32</v>
      </c>
      <c r="G11" s="54" t="s">
        <v>32</v>
      </c>
      <c r="H11" s="15">
        <v>243</v>
      </c>
      <c r="I11" s="15">
        <v>252</v>
      </c>
      <c r="J11" s="12"/>
    </row>
    <row r="12" spans="2:10" s="2" customFormat="1" ht="19.5" customHeight="1" thickBot="1" thickTop="1">
      <c r="B12" s="9"/>
      <c r="C12" s="16" t="s">
        <v>11</v>
      </c>
      <c r="D12" s="17" t="s">
        <v>12</v>
      </c>
      <c r="E12" s="18">
        <v>683</v>
      </c>
      <c r="F12" s="18">
        <v>471</v>
      </c>
      <c r="G12" s="18">
        <v>487</v>
      </c>
      <c r="H12" s="18">
        <v>333</v>
      </c>
      <c r="I12" s="18">
        <v>260</v>
      </c>
      <c r="J12" s="12"/>
    </row>
    <row r="13" spans="2:10" s="2" customFormat="1" ht="19.5" customHeight="1" thickBot="1" thickTop="1">
      <c r="B13" s="9"/>
      <c r="C13" s="65" t="s">
        <v>13</v>
      </c>
      <c r="D13" s="14" t="s">
        <v>10</v>
      </c>
      <c r="E13" s="15">
        <v>574</v>
      </c>
      <c r="F13" s="15">
        <v>629</v>
      </c>
      <c r="G13" s="15">
        <v>663</v>
      </c>
      <c r="H13" s="15">
        <v>591</v>
      </c>
      <c r="I13" s="15">
        <v>620</v>
      </c>
      <c r="J13" s="12"/>
    </row>
    <row r="14" spans="2:10" s="2" customFormat="1" ht="19.5" customHeight="1" thickBot="1" thickTop="1">
      <c r="B14" s="9"/>
      <c r="C14" s="65"/>
      <c r="D14" s="14" t="s">
        <v>14</v>
      </c>
      <c r="E14" s="15">
        <v>120</v>
      </c>
      <c r="F14" s="15">
        <v>110</v>
      </c>
      <c r="G14" s="15">
        <v>117</v>
      </c>
      <c r="H14" s="15">
        <v>85</v>
      </c>
      <c r="I14" s="15">
        <v>98</v>
      </c>
      <c r="J14" s="12"/>
    </row>
    <row r="15" spans="2:10" s="2" customFormat="1" ht="19.5" customHeight="1" thickBot="1" thickTop="1">
      <c r="B15" s="9"/>
      <c r="C15" s="63" t="s">
        <v>15</v>
      </c>
      <c r="D15" s="17" t="s">
        <v>16</v>
      </c>
      <c r="E15" s="18">
        <v>190</v>
      </c>
      <c r="F15" s="18">
        <v>221</v>
      </c>
      <c r="G15" s="18">
        <v>274</v>
      </c>
      <c r="H15" s="18">
        <v>225</v>
      </c>
      <c r="I15" s="18">
        <v>215</v>
      </c>
      <c r="J15" s="12"/>
    </row>
    <row r="16" spans="2:10" s="2" customFormat="1" ht="19.5" customHeight="1" thickBot="1" thickTop="1">
      <c r="B16" s="9"/>
      <c r="C16" s="63"/>
      <c r="D16" s="17" t="s">
        <v>17</v>
      </c>
      <c r="E16" s="18">
        <v>44</v>
      </c>
      <c r="F16" s="18">
        <v>31</v>
      </c>
      <c r="G16" s="18">
        <v>32</v>
      </c>
      <c r="H16" s="18">
        <v>23</v>
      </c>
      <c r="I16" s="18">
        <v>26</v>
      </c>
      <c r="J16" s="12"/>
    </row>
    <row r="17" spans="2:10" s="2" customFormat="1" ht="19.5" customHeight="1" thickBot="1" thickTop="1">
      <c r="B17" s="9"/>
      <c r="C17" s="13" t="s">
        <v>18</v>
      </c>
      <c r="D17" s="14" t="s">
        <v>19</v>
      </c>
      <c r="E17" s="15">
        <v>618</v>
      </c>
      <c r="F17" s="15">
        <v>487</v>
      </c>
      <c r="G17" s="15">
        <v>425</v>
      </c>
      <c r="H17" s="15">
        <v>342</v>
      </c>
      <c r="I17" s="15">
        <v>338</v>
      </c>
      <c r="J17" s="12"/>
    </row>
    <row r="18" spans="2:10" s="2" customFormat="1" ht="19.5" customHeight="1" thickBot="1" thickTop="1">
      <c r="B18" s="9"/>
      <c r="C18" s="16" t="s">
        <v>20</v>
      </c>
      <c r="D18" s="17" t="s">
        <v>9</v>
      </c>
      <c r="E18" s="18">
        <v>168</v>
      </c>
      <c r="F18" s="18">
        <v>140</v>
      </c>
      <c r="G18" s="18">
        <v>187</v>
      </c>
      <c r="H18" s="18">
        <f>157+37</f>
        <v>194</v>
      </c>
      <c r="I18" s="18">
        <v>184</v>
      </c>
      <c r="J18" s="12"/>
    </row>
    <row r="19" spans="2:10" s="2" customFormat="1" ht="19.5" customHeight="1" thickBot="1" thickTop="1">
      <c r="B19" s="9"/>
      <c r="C19" s="69" t="s">
        <v>83</v>
      </c>
      <c r="D19" s="70"/>
      <c r="E19" s="19">
        <v>3219</v>
      </c>
      <c r="F19" s="19">
        <v>3040</v>
      </c>
      <c r="G19" s="19">
        <v>3215</v>
      </c>
      <c r="H19" s="19">
        <f>SUM(H8:H18)</f>
        <v>3039</v>
      </c>
      <c r="I19" s="19">
        <f>SUM(I8:I18)</f>
        <v>3056</v>
      </c>
      <c r="J19" s="12"/>
    </row>
    <row r="20" spans="2:10" s="2" customFormat="1" ht="19.5" customHeight="1" thickBot="1" thickTop="1">
      <c r="B20" s="9"/>
      <c r="C20" s="16" t="s">
        <v>6</v>
      </c>
      <c r="D20" s="17" t="s">
        <v>21</v>
      </c>
      <c r="E20" s="18">
        <v>15</v>
      </c>
      <c r="F20" s="18">
        <v>23</v>
      </c>
      <c r="G20" s="18">
        <v>22</v>
      </c>
      <c r="H20" s="18">
        <v>26</v>
      </c>
      <c r="I20" s="18">
        <v>21</v>
      </c>
      <c r="J20" s="12"/>
    </row>
    <row r="21" spans="2:10" s="2" customFormat="1" ht="19.5" customHeight="1" thickBot="1" thickTop="1">
      <c r="B21" s="9"/>
      <c r="C21" s="13" t="s">
        <v>15</v>
      </c>
      <c r="D21" s="14" t="s">
        <v>22</v>
      </c>
      <c r="E21" s="15">
        <v>244</v>
      </c>
      <c r="F21" s="15">
        <v>213</v>
      </c>
      <c r="G21" s="15">
        <v>253</v>
      </c>
      <c r="H21" s="15">
        <v>218</v>
      </c>
      <c r="I21" s="15">
        <v>223</v>
      </c>
      <c r="J21" s="12"/>
    </row>
    <row r="22" spans="2:10" s="2" customFormat="1" ht="19.5" customHeight="1" thickBot="1" thickTop="1">
      <c r="B22" s="9"/>
      <c r="C22" s="63" t="s">
        <v>18</v>
      </c>
      <c r="D22" s="17" t="s">
        <v>23</v>
      </c>
      <c r="E22" s="18">
        <v>234</v>
      </c>
      <c r="F22" s="18">
        <v>167</v>
      </c>
      <c r="G22" s="18">
        <v>220</v>
      </c>
      <c r="H22" s="18">
        <v>146</v>
      </c>
      <c r="I22" s="18">
        <v>131</v>
      </c>
      <c r="J22" s="12"/>
    </row>
    <row r="23" spans="2:10" s="2" customFormat="1" ht="19.5" customHeight="1" thickBot="1" thickTop="1">
      <c r="B23" s="9"/>
      <c r="C23" s="63"/>
      <c r="D23" s="17" t="s">
        <v>24</v>
      </c>
      <c r="E23" s="18">
        <v>289</v>
      </c>
      <c r="F23" s="18">
        <v>222</v>
      </c>
      <c r="G23" s="18">
        <v>250</v>
      </c>
      <c r="H23" s="18">
        <v>153</v>
      </c>
      <c r="I23" s="18">
        <v>184</v>
      </c>
      <c r="J23" s="12"/>
    </row>
    <row r="24" spans="2:10" s="2" customFormat="1" ht="19.5" customHeight="1" thickBot="1" thickTop="1">
      <c r="B24" s="9"/>
      <c r="C24" s="65" t="s">
        <v>25</v>
      </c>
      <c r="D24" s="14" t="s">
        <v>26</v>
      </c>
      <c r="E24" s="15">
        <v>17</v>
      </c>
      <c r="F24" s="15">
        <v>21</v>
      </c>
      <c r="G24" s="15">
        <v>20</v>
      </c>
      <c r="H24" s="15">
        <v>17</v>
      </c>
      <c r="I24" s="15">
        <v>23</v>
      </c>
      <c r="J24" s="12"/>
    </row>
    <row r="25" spans="2:10" s="2" customFormat="1" ht="19.5" customHeight="1" thickBot="1" thickTop="1">
      <c r="B25" s="9"/>
      <c r="C25" s="65"/>
      <c r="D25" s="14" t="s">
        <v>27</v>
      </c>
      <c r="E25" s="15">
        <v>47</v>
      </c>
      <c r="F25" s="15">
        <v>35</v>
      </c>
      <c r="G25" s="15">
        <v>64</v>
      </c>
      <c r="H25" s="15">
        <v>52</v>
      </c>
      <c r="I25" s="15">
        <v>66</v>
      </c>
      <c r="J25" s="12"/>
    </row>
    <row r="26" spans="2:10" s="2" customFormat="1" ht="19.5" customHeight="1" thickBot="1" thickTop="1">
      <c r="B26" s="9"/>
      <c r="C26" s="65"/>
      <c r="D26" s="14" t="s">
        <v>28</v>
      </c>
      <c r="E26" s="15">
        <v>62</v>
      </c>
      <c r="F26" s="15">
        <v>35</v>
      </c>
      <c r="G26" s="15">
        <v>57</v>
      </c>
      <c r="H26" s="15">
        <v>67</v>
      </c>
      <c r="I26" s="15">
        <v>59</v>
      </c>
      <c r="J26" s="12"/>
    </row>
    <row r="27" spans="2:10" s="2" customFormat="1" ht="19.5" customHeight="1" thickBot="1" thickTop="1">
      <c r="B27" s="9"/>
      <c r="C27" s="63" t="s">
        <v>29</v>
      </c>
      <c r="D27" s="17" t="s">
        <v>30</v>
      </c>
      <c r="E27" s="18">
        <v>141</v>
      </c>
      <c r="F27" s="18">
        <v>160</v>
      </c>
      <c r="G27" s="18">
        <v>109</v>
      </c>
      <c r="H27" s="18">
        <v>135</v>
      </c>
      <c r="I27" s="18">
        <v>138</v>
      </c>
      <c r="J27" s="12"/>
    </row>
    <row r="28" spans="2:10" s="2" customFormat="1" ht="19.5" customHeight="1" thickBot="1" thickTop="1">
      <c r="B28" s="9"/>
      <c r="C28" s="63"/>
      <c r="D28" s="17" t="s">
        <v>31</v>
      </c>
      <c r="E28" s="18">
        <v>145</v>
      </c>
      <c r="F28" s="18">
        <v>204</v>
      </c>
      <c r="G28" s="18">
        <v>172</v>
      </c>
      <c r="H28" s="18">
        <v>187</v>
      </c>
      <c r="I28" s="18">
        <v>139</v>
      </c>
      <c r="J28" s="12"/>
    </row>
    <row r="29" spans="2:10" s="2" customFormat="1" ht="19.5" customHeight="1" thickBot="1" thickTop="1">
      <c r="B29" s="9"/>
      <c r="C29" s="63"/>
      <c r="D29" s="17" t="s">
        <v>33</v>
      </c>
      <c r="E29" s="55" t="s">
        <v>32</v>
      </c>
      <c r="F29" s="18">
        <v>244</v>
      </c>
      <c r="G29" s="18">
        <v>236</v>
      </c>
      <c r="H29" s="18">
        <v>135</v>
      </c>
      <c r="I29" s="18">
        <v>148</v>
      </c>
      <c r="J29" s="12"/>
    </row>
    <row r="30" spans="2:10" s="2" customFormat="1" ht="19.5" customHeight="1" thickBot="1" thickTop="1">
      <c r="B30" s="9"/>
      <c r="C30" s="64" t="s">
        <v>84</v>
      </c>
      <c r="D30" s="14" t="s">
        <v>34</v>
      </c>
      <c r="E30" s="15">
        <v>663</v>
      </c>
      <c r="F30" s="15">
        <v>608</v>
      </c>
      <c r="G30" s="15">
        <v>618</v>
      </c>
      <c r="H30" s="15">
        <v>666</v>
      </c>
      <c r="I30" s="15">
        <v>752</v>
      </c>
      <c r="J30" s="12"/>
    </row>
    <row r="31" spans="2:10" s="2" customFormat="1" ht="19.5" customHeight="1" thickBot="1" thickTop="1">
      <c r="B31" s="9"/>
      <c r="C31" s="65"/>
      <c r="D31" s="14" t="s">
        <v>35</v>
      </c>
      <c r="E31" s="15">
        <v>60</v>
      </c>
      <c r="F31" s="15">
        <v>45</v>
      </c>
      <c r="G31" s="15">
        <v>57</v>
      </c>
      <c r="H31" s="15">
        <v>58</v>
      </c>
      <c r="I31" s="15">
        <v>72</v>
      </c>
      <c r="J31" s="12"/>
    </row>
    <row r="32" spans="2:10" s="2" customFormat="1" ht="19.5" customHeight="1" thickBot="1" thickTop="1">
      <c r="B32" s="9"/>
      <c r="C32" s="63" t="s">
        <v>36</v>
      </c>
      <c r="D32" s="17" t="s">
        <v>37</v>
      </c>
      <c r="E32" s="18">
        <v>23</v>
      </c>
      <c r="F32" s="18">
        <v>8</v>
      </c>
      <c r="G32" s="18">
        <v>12</v>
      </c>
      <c r="H32" s="18">
        <v>3</v>
      </c>
      <c r="I32" s="18">
        <v>9</v>
      </c>
      <c r="J32" s="12"/>
    </row>
    <row r="33" spans="2:10" s="2" customFormat="1" ht="19.5" customHeight="1" thickBot="1" thickTop="1">
      <c r="B33" s="9"/>
      <c r="C33" s="63"/>
      <c r="D33" s="17" t="s">
        <v>38</v>
      </c>
      <c r="E33" s="18">
        <v>152</v>
      </c>
      <c r="F33" s="18">
        <v>112</v>
      </c>
      <c r="G33" s="18">
        <v>105</v>
      </c>
      <c r="H33" s="18">
        <v>137</v>
      </c>
      <c r="I33" s="18">
        <v>146</v>
      </c>
      <c r="J33" s="12"/>
    </row>
    <row r="34" spans="2:10" s="2" customFormat="1" ht="19.5" customHeight="1" thickBot="1" thickTop="1">
      <c r="B34" s="9"/>
      <c r="C34" s="63"/>
      <c r="D34" s="17" t="s">
        <v>39</v>
      </c>
      <c r="E34" s="18">
        <v>45</v>
      </c>
      <c r="F34" s="18">
        <v>64</v>
      </c>
      <c r="G34" s="18">
        <v>44</v>
      </c>
      <c r="H34" s="18">
        <v>36</v>
      </c>
      <c r="I34" s="18">
        <v>15</v>
      </c>
      <c r="J34" s="12"/>
    </row>
    <row r="35" spans="2:10" s="2" customFormat="1" ht="19.5" customHeight="1" thickBot="1" thickTop="1">
      <c r="B35" s="9"/>
      <c r="C35" s="63"/>
      <c r="D35" s="17" t="s">
        <v>40</v>
      </c>
      <c r="E35" s="18">
        <v>74</v>
      </c>
      <c r="F35" s="18">
        <v>81</v>
      </c>
      <c r="G35" s="18">
        <v>118</v>
      </c>
      <c r="H35" s="18">
        <v>120</v>
      </c>
      <c r="I35" s="18">
        <v>97</v>
      </c>
      <c r="J35" s="12"/>
    </row>
    <row r="36" spans="2:10" s="2" customFormat="1" ht="19.5" customHeight="1" thickBot="1" thickTop="1">
      <c r="B36" s="9"/>
      <c r="C36" s="63"/>
      <c r="D36" s="17" t="s">
        <v>41</v>
      </c>
      <c r="E36" s="18">
        <v>35</v>
      </c>
      <c r="F36" s="18">
        <v>64</v>
      </c>
      <c r="G36" s="18">
        <v>48</v>
      </c>
      <c r="H36" s="18">
        <v>48</v>
      </c>
      <c r="I36" s="18">
        <v>53</v>
      </c>
      <c r="J36" s="12"/>
    </row>
    <row r="37" spans="2:10" s="2" customFormat="1" ht="19.5" customHeight="1" thickBot="1" thickTop="1">
      <c r="B37" s="9"/>
      <c r="C37" s="63"/>
      <c r="D37" s="17" t="s">
        <v>42</v>
      </c>
      <c r="E37" s="18">
        <v>185</v>
      </c>
      <c r="F37" s="18">
        <v>174</v>
      </c>
      <c r="G37" s="18">
        <v>180</v>
      </c>
      <c r="H37" s="18">
        <v>189</v>
      </c>
      <c r="I37" s="18">
        <v>168</v>
      </c>
      <c r="J37" s="12"/>
    </row>
    <row r="38" spans="2:10" s="2" customFormat="1" ht="19.5" customHeight="1" thickBot="1" thickTop="1">
      <c r="B38" s="9"/>
      <c r="C38" s="64" t="s">
        <v>80</v>
      </c>
      <c r="D38" s="14" t="s">
        <v>38</v>
      </c>
      <c r="E38" s="15">
        <v>62</v>
      </c>
      <c r="F38" s="15">
        <v>42</v>
      </c>
      <c r="G38" s="15">
        <v>50</v>
      </c>
      <c r="H38" s="15">
        <v>55</v>
      </c>
      <c r="I38" s="15">
        <v>69</v>
      </c>
      <c r="J38" s="12"/>
    </row>
    <row r="39" spans="2:10" s="2" customFormat="1" ht="19.5" customHeight="1" thickBot="1" thickTop="1">
      <c r="B39" s="9"/>
      <c r="C39" s="65"/>
      <c r="D39" s="14" t="s">
        <v>39</v>
      </c>
      <c r="E39" s="15">
        <v>18</v>
      </c>
      <c r="F39" s="15">
        <v>14</v>
      </c>
      <c r="G39" s="15">
        <v>13</v>
      </c>
      <c r="H39" s="15">
        <v>12</v>
      </c>
      <c r="I39" s="15">
        <v>10</v>
      </c>
      <c r="J39" s="12"/>
    </row>
    <row r="40" spans="2:10" s="2" customFormat="1" ht="19.5" customHeight="1" thickBot="1" thickTop="1">
      <c r="B40" s="9"/>
      <c r="C40" s="65"/>
      <c r="D40" s="14" t="s">
        <v>40</v>
      </c>
      <c r="E40" s="15">
        <v>25</v>
      </c>
      <c r="F40" s="15">
        <v>28</v>
      </c>
      <c r="G40" s="15">
        <v>27</v>
      </c>
      <c r="H40" s="15">
        <v>47</v>
      </c>
      <c r="I40" s="15">
        <v>31</v>
      </c>
      <c r="J40" s="12"/>
    </row>
    <row r="41" spans="2:10" s="2" customFormat="1" ht="19.5" customHeight="1" thickBot="1" thickTop="1">
      <c r="B41" s="9"/>
      <c r="C41" s="65"/>
      <c r="D41" s="14" t="s">
        <v>43</v>
      </c>
      <c r="E41" s="15">
        <v>18</v>
      </c>
      <c r="F41" s="15">
        <v>16</v>
      </c>
      <c r="G41" s="15">
        <v>18</v>
      </c>
      <c r="H41" s="15">
        <v>28</v>
      </c>
      <c r="I41" s="15">
        <v>29</v>
      </c>
      <c r="J41" s="12"/>
    </row>
    <row r="42" spans="2:10" s="2" customFormat="1" ht="19.5" customHeight="1" thickBot="1" thickTop="1">
      <c r="B42" s="9"/>
      <c r="C42" s="65"/>
      <c r="D42" s="14" t="s">
        <v>44</v>
      </c>
      <c r="E42" s="15">
        <v>24</v>
      </c>
      <c r="F42" s="15">
        <v>27</v>
      </c>
      <c r="G42" s="15">
        <v>25</v>
      </c>
      <c r="H42" s="15">
        <v>16</v>
      </c>
      <c r="I42" s="15">
        <v>10</v>
      </c>
      <c r="J42" s="12"/>
    </row>
    <row r="43" spans="2:10" s="2" customFormat="1" ht="19.5" customHeight="1" thickBot="1" thickTop="1">
      <c r="B43" s="9"/>
      <c r="C43" s="66" t="s">
        <v>89</v>
      </c>
      <c r="D43" s="17" t="s">
        <v>23</v>
      </c>
      <c r="E43" s="18">
        <v>65</v>
      </c>
      <c r="F43" s="18">
        <v>64</v>
      </c>
      <c r="G43" s="18">
        <v>61</v>
      </c>
      <c r="H43" s="18">
        <v>46</v>
      </c>
      <c r="I43" s="18">
        <v>28</v>
      </c>
      <c r="J43" s="12"/>
    </row>
    <row r="44" spans="2:10" s="2" customFormat="1" ht="19.5" customHeight="1" thickBot="1" thickTop="1">
      <c r="B44" s="9"/>
      <c r="C44" s="63"/>
      <c r="D44" s="17" t="s">
        <v>38</v>
      </c>
      <c r="E44" s="18">
        <v>79</v>
      </c>
      <c r="F44" s="18">
        <v>70</v>
      </c>
      <c r="G44" s="18">
        <v>64</v>
      </c>
      <c r="H44" s="18">
        <v>65</v>
      </c>
      <c r="I44" s="18">
        <v>43</v>
      </c>
      <c r="J44" s="12"/>
    </row>
    <row r="45" spans="2:10" s="2" customFormat="1" ht="19.5" customHeight="1" thickBot="1" thickTop="1">
      <c r="B45" s="9"/>
      <c r="C45" s="63"/>
      <c r="D45" s="17" t="s">
        <v>41</v>
      </c>
      <c r="E45" s="18">
        <v>25</v>
      </c>
      <c r="F45" s="18">
        <v>16</v>
      </c>
      <c r="G45" s="18">
        <v>25</v>
      </c>
      <c r="H45" s="18">
        <v>28</v>
      </c>
      <c r="I45" s="18">
        <v>33</v>
      </c>
      <c r="J45" s="12"/>
    </row>
    <row r="46" spans="2:10" s="2" customFormat="1" ht="19.5" customHeight="1" thickBot="1" thickTop="1">
      <c r="B46" s="9"/>
      <c r="C46" s="63"/>
      <c r="D46" s="17" t="s">
        <v>39</v>
      </c>
      <c r="E46" s="18">
        <v>23</v>
      </c>
      <c r="F46" s="18">
        <v>14</v>
      </c>
      <c r="G46" s="18">
        <v>12</v>
      </c>
      <c r="H46" s="18">
        <v>11</v>
      </c>
      <c r="I46" s="18">
        <v>11</v>
      </c>
      <c r="J46" s="12"/>
    </row>
    <row r="47" spans="2:10" s="2" customFormat="1" ht="19.5" customHeight="1" thickBot="1" thickTop="1">
      <c r="B47" s="9"/>
      <c r="C47" s="63"/>
      <c r="D47" s="17" t="s">
        <v>40</v>
      </c>
      <c r="E47" s="18">
        <v>40</v>
      </c>
      <c r="F47" s="18">
        <v>35</v>
      </c>
      <c r="G47" s="18">
        <v>35</v>
      </c>
      <c r="H47" s="18">
        <v>34</v>
      </c>
      <c r="I47" s="18">
        <v>19</v>
      </c>
      <c r="J47" s="12"/>
    </row>
    <row r="48" spans="2:10" s="2" customFormat="1" ht="19.5" customHeight="1" thickBot="1" thickTop="1">
      <c r="B48" s="9"/>
      <c r="C48" s="63"/>
      <c r="D48" s="17" t="s">
        <v>44</v>
      </c>
      <c r="E48" s="18">
        <v>46</v>
      </c>
      <c r="F48" s="18">
        <v>24</v>
      </c>
      <c r="G48" s="18">
        <v>27</v>
      </c>
      <c r="H48" s="18">
        <v>20</v>
      </c>
      <c r="I48" s="18">
        <v>20</v>
      </c>
      <c r="J48" s="12"/>
    </row>
    <row r="49" spans="2:10" s="2" customFormat="1" ht="19.5" customHeight="1" thickBot="1" thickTop="1">
      <c r="B49" s="9"/>
      <c r="C49" s="13" t="s">
        <v>45</v>
      </c>
      <c r="D49" s="14" t="s">
        <v>46</v>
      </c>
      <c r="E49" s="15">
        <v>92</v>
      </c>
      <c r="F49" s="15">
        <v>78</v>
      </c>
      <c r="G49" s="15">
        <v>82</v>
      </c>
      <c r="H49" s="15">
        <v>62</v>
      </c>
      <c r="I49" s="15">
        <v>101</v>
      </c>
      <c r="J49" s="12"/>
    </row>
    <row r="50" spans="2:10" s="2" customFormat="1" ht="19.5" customHeight="1" thickBot="1" thickTop="1">
      <c r="B50" s="9"/>
      <c r="C50" s="69" t="s">
        <v>85</v>
      </c>
      <c r="D50" s="70"/>
      <c r="E50" s="19">
        <v>2948</v>
      </c>
      <c r="F50" s="19">
        <v>2908</v>
      </c>
      <c r="G50" s="19">
        <v>3024</v>
      </c>
      <c r="H50" s="19">
        <f>SUM(H20:H49)</f>
        <v>2817</v>
      </c>
      <c r="I50" s="19">
        <f>SUM(I20:I49)</f>
        <v>2848</v>
      </c>
      <c r="J50" s="12"/>
    </row>
    <row r="51" spans="1:10" s="4" customFormat="1" ht="19.5" customHeight="1" thickBot="1" thickTop="1">
      <c r="A51" s="2"/>
      <c r="B51" s="9"/>
      <c r="C51" s="71" t="s">
        <v>93</v>
      </c>
      <c r="D51" s="72"/>
      <c r="E51" s="20">
        <v>6167</v>
      </c>
      <c r="F51" s="20">
        <v>5948</v>
      </c>
      <c r="G51" s="20">
        <v>6239</v>
      </c>
      <c r="H51" s="20">
        <f>+H50+H19</f>
        <v>5856</v>
      </c>
      <c r="I51" s="20">
        <f>+I50+I19</f>
        <v>5904</v>
      </c>
      <c r="J51" s="12"/>
    </row>
    <row r="52" spans="2:10" s="4" customFormat="1" ht="12" thickTop="1">
      <c r="B52" s="9"/>
      <c r="C52" s="62" t="s">
        <v>91</v>
      </c>
      <c r="D52" s="62"/>
      <c r="E52" s="62"/>
      <c r="F52" s="62"/>
      <c r="G52" s="62"/>
      <c r="H52" s="62"/>
      <c r="I52" s="62"/>
      <c r="J52" s="12"/>
    </row>
    <row r="53" spans="2:10" s="4" customFormat="1" ht="3.75" customHeight="1">
      <c r="B53" s="21"/>
      <c r="C53" s="22"/>
      <c r="D53" s="23"/>
      <c r="E53" s="23"/>
      <c r="F53" s="23"/>
      <c r="G53" s="23"/>
      <c r="H53" s="23"/>
      <c r="I53" s="23"/>
      <c r="J53" s="24"/>
    </row>
    <row r="54" spans="1:10" s="25" customFormat="1" ht="3.75" customHeight="1" thickBot="1">
      <c r="A54" s="4"/>
      <c r="B54" s="5"/>
      <c r="C54" s="50"/>
      <c r="D54" s="51"/>
      <c r="E54" s="51"/>
      <c r="F54" s="51"/>
      <c r="G54" s="51"/>
      <c r="H54" s="51"/>
      <c r="I54" s="51"/>
      <c r="J54" s="8"/>
    </row>
    <row r="55" spans="2:10" s="2" customFormat="1" ht="27.75" customHeight="1" thickBot="1" thickTop="1">
      <c r="B55" s="9"/>
      <c r="C55" s="10" t="s">
        <v>1</v>
      </c>
      <c r="D55" s="10" t="s">
        <v>2</v>
      </c>
      <c r="E55" s="10" t="s">
        <v>3</v>
      </c>
      <c r="F55" s="10" t="s">
        <v>4</v>
      </c>
      <c r="G55" s="10" t="s">
        <v>5</v>
      </c>
      <c r="H55" s="10" t="s">
        <v>77</v>
      </c>
      <c r="I55" s="11" t="s">
        <v>81</v>
      </c>
      <c r="J55" s="12"/>
    </row>
    <row r="56" spans="2:10" s="2" customFormat="1" ht="19.5" customHeight="1" thickBot="1" thickTop="1">
      <c r="B56" s="9"/>
      <c r="C56" s="63" t="s">
        <v>47</v>
      </c>
      <c r="D56" s="17" t="s">
        <v>48</v>
      </c>
      <c r="E56" s="18">
        <v>30</v>
      </c>
      <c r="F56" s="18">
        <v>23</v>
      </c>
      <c r="G56" s="18">
        <v>27</v>
      </c>
      <c r="H56" s="18">
        <v>27</v>
      </c>
      <c r="I56" s="18">
        <v>41</v>
      </c>
      <c r="J56" s="12"/>
    </row>
    <row r="57" spans="2:10" s="2" customFormat="1" ht="19.5" customHeight="1" thickBot="1" thickTop="1">
      <c r="B57" s="9"/>
      <c r="C57" s="63"/>
      <c r="D57" s="17" t="s">
        <v>49</v>
      </c>
      <c r="E57" s="18">
        <v>23</v>
      </c>
      <c r="F57" s="18">
        <v>28</v>
      </c>
      <c r="G57" s="18">
        <v>33</v>
      </c>
      <c r="H57" s="18">
        <v>25</v>
      </c>
      <c r="I57" s="18">
        <v>39</v>
      </c>
      <c r="J57" s="12"/>
    </row>
    <row r="58" spans="2:10" s="2" customFormat="1" ht="19.5" customHeight="1" thickBot="1" thickTop="1">
      <c r="B58" s="9"/>
      <c r="C58" s="63"/>
      <c r="D58" s="17" t="s">
        <v>50</v>
      </c>
      <c r="E58" s="18">
        <v>24</v>
      </c>
      <c r="F58" s="18">
        <v>22</v>
      </c>
      <c r="G58" s="18">
        <v>15</v>
      </c>
      <c r="H58" s="18">
        <v>3</v>
      </c>
      <c r="I58" s="18">
        <v>15</v>
      </c>
      <c r="J58" s="12"/>
    </row>
    <row r="59" spans="2:10" s="2" customFormat="1" ht="19.5" customHeight="1" thickBot="1" thickTop="1">
      <c r="B59" s="9"/>
      <c r="C59" s="63"/>
      <c r="D59" s="17" t="s">
        <v>51</v>
      </c>
      <c r="E59" s="55" t="s">
        <v>32</v>
      </c>
      <c r="F59" s="55" t="s">
        <v>32</v>
      </c>
      <c r="G59" s="18">
        <v>21</v>
      </c>
      <c r="H59" s="18">
        <v>18</v>
      </c>
      <c r="I59" s="18">
        <v>29</v>
      </c>
      <c r="J59" s="12"/>
    </row>
    <row r="60" spans="2:10" s="2" customFormat="1" ht="19.5" customHeight="1" thickBot="1" thickTop="1">
      <c r="B60" s="9"/>
      <c r="C60" s="64" t="s">
        <v>86</v>
      </c>
      <c r="D60" s="14" t="s">
        <v>48</v>
      </c>
      <c r="E60" s="15">
        <v>16</v>
      </c>
      <c r="F60" s="15">
        <v>9</v>
      </c>
      <c r="G60" s="15">
        <v>9</v>
      </c>
      <c r="H60" s="15">
        <v>16</v>
      </c>
      <c r="I60" s="15">
        <v>12</v>
      </c>
      <c r="J60" s="12"/>
    </row>
    <row r="61" spans="2:10" s="2" customFormat="1" ht="19.5" customHeight="1" thickBot="1" thickTop="1">
      <c r="B61" s="9"/>
      <c r="C61" s="65"/>
      <c r="D61" s="14" t="s">
        <v>49</v>
      </c>
      <c r="E61" s="15">
        <v>7</v>
      </c>
      <c r="F61" s="15">
        <v>10</v>
      </c>
      <c r="G61" s="15">
        <v>5</v>
      </c>
      <c r="H61" s="48" t="s">
        <v>32</v>
      </c>
      <c r="I61" s="48" t="s">
        <v>32</v>
      </c>
      <c r="J61" s="12"/>
    </row>
    <row r="62" spans="2:10" s="2" customFormat="1" ht="19.5" customHeight="1" thickBot="1" thickTop="1">
      <c r="B62" s="9"/>
      <c r="C62" s="63" t="s">
        <v>52</v>
      </c>
      <c r="D62" s="17" t="s">
        <v>38</v>
      </c>
      <c r="E62" s="18">
        <v>343</v>
      </c>
      <c r="F62" s="18">
        <v>396</v>
      </c>
      <c r="G62" s="18">
        <v>513</v>
      </c>
      <c r="H62" s="18">
        <v>401</v>
      </c>
      <c r="I62" s="18">
        <v>475</v>
      </c>
      <c r="J62" s="12"/>
    </row>
    <row r="63" spans="2:10" s="2" customFormat="1" ht="19.5" customHeight="1" thickBot="1" thickTop="1">
      <c r="B63" s="9"/>
      <c r="C63" s="63"/>
      <c r="D63" s="17" t="s">
        <v>41</v>
      </c>
      <c r="E63" s="18">
        <v>137</v>
      </c>
      <c r="F63" s="18">
        <v>98</v>
      </c>
      <c r="G63" s="18">
        <v>128</v>
      </c>
      <c r="H63" s="18">
        <v>137</v>
      </c>
      <c r="I63" s="18">
        <v>144</v>
      </c>
      <c r="J63" s="12"/>
    </row>
    <row r="64" spans="2:10" s="2" customFormat="1" ht="19.5" customHeight="1" thickBot="1" thickTop="1">
      <c r="B64" s="9"/>
      <c r="C64" s="63"/>
      <c r="D64" s="17" t="s">
        <v>39</v>
      </c>
      <c r="E64" s="18">
        <v>212</v>
      </c>
      <c r="F64" s="18">
        <v>111</v>
      </c>
      <c r="G64" s="18">
        <v>144</v>
      </c>
      <c r="H64" s="18">
        <v>112</v>
      </c>
      <c r="I64" s="18">
        <v>109</v>
      </c>
      <c r="J64" s="12"/>
    </row>
    <row r="65" spans="2:10" s="2" customFormat="1" ht="19.5" customHeight="1" thickBot="1" thickTop="1">
      <c r="B65" s="9"/>
      <c r="C65" s="63"/>
      <c r="D65" s="17" t="s">
        <v>40</v>
      </c>
      <c r="E65" s="18">
        <v>150</v>
      </c>
      <c r="F65" s="18">
        <v>241</v>
      </c>
      <c r="G65" s="18">
        <v>258</v>
      </c>
      <c r="H65" s="18">
        <v>218</v>
      </c>
      <c r="I65" s="18">
        <v>250</v>
      </c>
      <c r="J65" s="12"/>
    </row>
    <row r="66" spans="2:10" s="2" customFormat="1" ht="19.5" customHeight="1" thickBot="1" thickTop="1">
      <c r="B66" s="9"/>
      <c r="C66" s="65" t="s">
        <v>53</v>
      </c>
      <c r="D66" s="14" t="s">
        <v>54</v>
      </c>
      <c r="E66" s="15">
        <v>79</v>
      </c>
      <c r="F66" s="15">
        <v>56</v>
      </c>
      <c r="G66" s="15">
        <v>55</v>
      </c>
      <c r="H66" s="15">
        <v>48</v>
      </c>
      <c r="I66" s="15">
        <v>39</v>
      </c>
      <c r="J66" s="12"/>
    </row>
    <row r="67" spans="2:10" s="2" customFormat="1" ht="19.5" customHeight="1" thickBot="1" thickTop="1">
      <c r="B67" s="9"/>
      <c r="C67" s="65"/>
      <c r="D67" s="14" t="s">
        <v>55</v>
      </c>
      <c r="E67" s="15">
        <v>44</v>
      </c>
      <c r="F67" s="15">
        <v>39</v>
      </c>
      <c r="G67" s="15">
        <v>28</v>
      </c>
      <c r="H67" s="15">
        <v>28</v>
      </c>
      <c r="I67" s="15">
        <v>27</v>
      </c>
      <c r="J67" s="12"/>
    </row>
    <row r="68" spans="2:10" s="2" customFormat="1" ht="19.5" customHeight="1" thickBot="1" thickTop="1">
      <c r="B68" s="9"/>
      <c r="C68" s="65"/>
      <c r="D68" s="14" t="s">
        <v>56</v>
      </c>
      <c r="E68" s="15">
        <v>54</v>
      </c>
      <c r="F68" s="15">
        <v>39</v>
      </c>
      <c r="G68" s="15">
        <v>63</v>
      </c>
      <c r="H68" s="15">
        <v>50</v>
      </c>
      <c r="I68" s="15">
        <v>48</v>
      </c>
      <c r="J68" s="12"/>
    </row>
    <row r="69" spans="2:10" s="2" customFormat="1" ht="19.5" customHeight="1" thickBot="1" thickTop="1">
      <c r="B69" s="9"/>
      <c r="C69" s="73" t="s">
        <v>57</v>
      </c>
      <c r="D69" s="17" t="s">
        <v>31</v>
      </c>
      <c r="E69" s="18">
        <v>30</v>
      </c>
      <c r="F69" s="18">
        <v>20</v>
      </c>
      <c r="G69" s="18">
        <v>17</v>
      </c>
      <c r="H69" s="18">
        <v>15</v>
      </c>
      <c r="I69" s="18">
        <v>22</v>
      </c>
      <c r="J69" s="12"/>
    </row>
    <row r="70" spans="2:10" s="2" customFormat="1" ht="19.5" customHeight="1" thickBot="1" thickTop="1">
      <c r="B70" s="9"/>
      <c r="C70" s="74"/>
      <c r="D70" s="17" t="s">
        <v>23</v>
      </c>
      <c r="E70" s="18">
        <v>27</v>
      </c>
      <c r="F70" s="18">
        <v>34</v>
      </c>
      <c r="G70" s="18">
        <v>31</v>
      </c>
      <c r="H70" s="18">
        <v>16</v>
      </c>
      <c r="I70" s="18">
        <v>19</v>
      </c>
      <c r="J70" s="12"/>
    </row>
    <row r="71" spans="2:10" s="2" customFormat="1" ht="19.5" customHeight="1" thickBot="1" thickTop="1">
      <c r="B71" s="9"/>
      <c r="C71" s="74"/>
      <c r="D71" s="17" t="s">
        <v>40</v>
      </c>
      <c r="E71" s="18">
        <v>16</v>
      </c>
      <c r="F71" s="18">
        <v>11</v>
      </c>
      <c r="G71" s="18">
        <v>21</v>
      </c>
      <c r="H71" s="18">
        <v>34</v>
      </c>
      <c r="I71" s="18">
        <v>35</v>
      </c>
      <c r="J71" s="12"/>
    </row>
    <row r="72" spans="2:10" s="2" customFormat="1" ht="19.5" customHeight="1" thickBot="1" thickTop="1">
      <c r="B72" s="9"/>
      <c r="C72" s="75"/>
      <c r="D72" s="53" t="s">
        <v>82</v>
      </c>
      <c r="E72" s="55" t="s">
        <v>32</v>
      </c>
      <c r="F72" s="55" t="s">
        <v>32</v>
      </c>
      <c r="G72" s="55" t="s">
        <v>32</v>
      </c>
      <c r="H72" s="55" t="s">
        <v>32</v>
      </c>
      <c r="I72" s="18">
        <v>39</v>
      </c>
      <c r="J72" s="12"/>
    </row>
    <row r="73" spans="2:10" s="2" customFormat="1" ht="19.5" customHeight="1" thickBot="1" thickTop="1">
      <c r="B73" s="9"/>
      <c r="C73" s="13" t="s">
        <v>58</v>
      </c>
      <c r="D73" s="14" t="s">
        <v>39</v>
      </c>
      <c r="E73" s="15">
        <v>8</v>
      </c>
      <c r="F73" s="15">
        <v>18</v>
      </c>
      <c r="G73" s="15">
        <v>17</v>
      </c>
      <c r="H73" s="15">
        <v>14</v>
      </c>
      <c r="I73" s="15">
        <v>28</v>
      </c>
      <c r="J73" s="12"/>
    </row>
    <row r="74" spans="2:10" s="2" customFormat="1" ht="19.5" customHeight="1" thickBot="1" thickTop="1">
      <c r="B74" s="9"/>
      <c r="C74" s="16" t="s">
        <v>59</v>
      </c>
      <c r="D74" s="17" t="s">
        <v>60</v>
      </c>
      <c r="E74" s="18">
        <v>4</v>
      </c>
      <c r="F74" s="18">
        <v>3</v>
      </c>
      <c r="G74" s="18">
        <v>5</v>
      </c>
      <c r="H74" s="18">
        <v>2</v>
      </c>
      <c r="I74" s="55" t="s">
        <v>32</v>
      </c>
      <c r="J74" s="12"/>
    </row>
    <row r="75" spans="2:10" s="2" customFormat="1" ht="19.5" customHeight="1" thickBot="1" thickTop="1">
      <c r="B75" s="9"/>
      <c r="C75" s="61" t="s">
        <v>87</v>
      </c>
      <c r="D75" s="52"/>
      <c r="E75" s="19">
        <v>1204</v>
      </c>
      <c r="F75" s="19">
        <v>1158</v>
      </c>
      <c r="G75" s="19">
        <v>1390</v>
      </c>
      <c r="H75" s="19">
        <f>SUM(H56:H74)</f>
        <v>1164</v>
      </c>
      <c r="I75" s="19">
        <f>SUM(I56:I74)</f>
        <v>1371</v>
      </c>
      <c r="J75" s="12"/>
    </row>
    <row r="76" spans="2:10" s="2" customFormat="1" ht="19.5" customHeight="1" thickBot="1" thickTop="1">
      <c r="B76" s="9"/>
      <c r="C76" s="71" t="s">
        <v>88</v>
      </c>
      <c r="D76" s="72"/>
      <c r="E76" s="20">
        <v>7371</v>
      </c>
      <c r="F76" s="20">
        <v>7106</v>
      </c>
      <c r="G76" s="20">
        <v>7629</v>
      </c>
      <c r="H76" s="20">
        <f>SUM(H75+H51)</f>
        <v>7020</v>
      </c>
      <c r="I76" s="20">
        <f>SUM(I75+I51)</f>
        <v>7275</v>
      </c>
      <c r="J76" s="12"/>
    </row>
    <row r="77" spans="2:10" s="2" customFormat="1" ht="12" thickTop="1">
      <c r="B77" s="9"/>
      <c r="C77" s="62" t="s">
        <v>91</v>
      </c>
      <c r="D77" s="62"/>
      <c r="E77" s="62"/>
      <c r="F77" s="62"/>
      <c r="G77" s="62"/>
      <c r="H77" s="62"/>
      <c r="I77" s="62"/>
      <c r="J77" s="12"/>
    </row>
    <row r="78" spans="1:10" ht="3.75" customHeight="1">
      <c r="A78" s="2"/>
      <c r="B78" s="21"/>
      <c r="C78" s="22"/>
      <c r="D78" s="23"/>
      <c r="E78" s="23"/>
      <c r="F78" s="23"/>
      <c r="G78" s="23"/>
      <c r="H78" s="23"/>
      <c r="I78" s="26"/>
      <c r="J78" s="24"/>
    </row>
    <row r="79" spans="3:9" ht="12.75">
      <c r="C79" s="27"/>
      <c r="D79" s="28"/>
      <c r="E79" s="29"/>
      <c r="F79" s="29"/>
      <c r="G79" s="29"/>
      <c r="H79" s="29"/>
      <c r="I79" s="29"/>
    </row>
    <row r="80" spans="3:9" ht="13.5" thickBot="1">
      <c r="C80" s="44" t="s">
        <v>61</v>
      </c>
      <c r="D80" s="39" t="s">
        <v>3</v>
      </c>
      <c r="E80" s="39" t="s">
        <v>4</v>
      </c>
      <c r="F80" s="39" t="s">
        <v>5</v>
      </c>
      <c r="G80" s="39" t="s">
        <v>77</v>
      </c>
      <c r="H80" s="39" t="s">
        <v>81</v>
      </c>
      <c r="I80" s="29"/>
    </row>
    <row r="81" spans="3:9" ht="14.25" thickBot="1" thickTop="1">
      <c r="C81" s="36" t="s">
        <v>74</v>
      </c>
      <c r="D81" s="37">
        <v>848</v>
      </c>
      <c r="E81" s="37">
        <v>942</v>
      </c>
      <c r="F81" s="37">
        <v>1029</v>
      </c>
      <c r="G81" s="37">
        <v>1024</v>
      </c>
      <c r="H81" s="58">
        <f>SUM(I9,I18)</f>
        <v>1071</v>
      </c>
      <c r="I81" s="29"/>
    </row>
    <row r="82" spans="3:9" ht="14.25" thickBot="1" thickTop="1">
      <c r="C82" s="36" t="s">
        <v>71</v>
      </c>
      <c r="D82" s="37"/>
      <c r="E82" s="37"/>
      <c r="F82" s="37"/>
      <c r="G82" s="37">
        <v>243</v>
      </c>
      <c r="H82" s="58">
        <f>SUM(I11)</f>
        <v>252</v>
      </c>
      <c r="I82" s="29"/>
    </row>
    <row r="83" spans="3:9" ht="14.25" thickBot="1" thickTop="1">
      <c r="C83" s="36" t="s">
        <v>72</v>
      </c>
      <c r="D83" s="37">
        <v>69</v>
      </c>
      <c r="E83" s="37">
        <v>61</v>
      </c>
      <c r="F83" s="37">
        <v>70</v>
      </c>
      <c r="G83" s="37">
        <v>61</v>
      </c>
      <c r="H83" s="58">
        <f>SUM(I8)</f>
        <v>68</v>
      </c>
      <c r="I83" s="29"/>
    </row>
    <row r="84" spans="3:9" ht="14.25" thickBot="1" thickTop="1">
      <c r="C84" s="36" t="s">
        <v>70</v>
      </c>
      <c r="D84" s="37">
        <v>234</v>
      </c>
      <c r="E84" s="37">
        <v>252</v>
      </c>
      <c r="F84" s="37">
        <v>306</v>
      </c>
      <c r="G84" s="37">
        <v>248</v>
      </c>
      <c r="H84" s="58">
        <f>SUM(I15,I16)</f>
        <v>241</v>
      </c>
      <c r="I84" s="29"/>
    </row>
    <row r="85" spans="3:9" ht="14.25" thickBot="1" thickTop="1">
      <c r="C85" s="36" t="s">
        <v>69</v>
      </c>
      <c r="D85" s="37">
        <v>647</v>
      </c>
      <c r="E85" s="37">
        <v>717</v>
      </c>
      <c r="F85" s="37">
        <v>781</v>
      </c>
      <c r="G85" s="37">
        <v>703</v>
      </c>
      <c r="H85" s="58">
        <f>SUM(I10,I13)</f>
        <v>728</v>
      </c>
      <c r="I85" s="29"/>
    </row>
    <row r="86" spans="3:8" ht="14.25" thickBot="1" thickTop="1">
      <c r="C86" s="36" t="s">
        <v>68</v>
      </c>
      <c r="D86" s="37">
        <v>120</v>
      </c>
      <c r="E86" s="37">
        <v>110</v>
      </c>
      <c r="F86" s="37">
        <v>117</v>
      </c>
      <c r="G86" s="37">
        <v>85</v>
      </c>
      <c r="H86" s="58">
        <f>SUM(I14)</f>
        <v>98</v>
      </c>
    </row>
    <row r="87" spans="3:8" ht="14.25" thickBot="1" thickTop="1">
      <c r="C87" s="36" t="s">
        <v>67</v>
      </c>
      <c r="D87" s="37">
        <v>1301</v>
      </c>
      <c r="E87" s="37">
        <v>958</v>
      </c>
      <c r="F87" s="37">
        <v>912</v>
      </c>
      <c r="G87" s="37">
        <v>675</v>
      </c>
      <c r="H87" s="58">
        <f>SUM(I12,I17)</f>
        <v>598</v>
      </c>
    </row>
    <row r="88" spans="3:8" ht="12.75" thickBot="1" thickTop="1">
      <c r="C88" s="59" t="s">
        <v>62</v>
      </c>
      <c r="D88" s="40">
        <v>3219</v>
      </c>
      <c r="E88" s="40">
        <v>3040</v>
      </c>
      <c r="F88" s="40">
        <v>3215</v>
      </c>
      <c r="G88" s="40">
        <f>SUM(G81:G87)</f>
        <v>3039</v>
      </c>
      <c r="H88" s="40">
        <f>SUM(H81:H87)</f>
        <v>3056</v>
      </c>
    </row>
    <row r="89" spans="3:8" ht="14.25" thickBot="1" thickTop="1">
      <c r="C89" s="36" t="s">
        <v>74</v>
      </c>
      <c r="D89" s="37">
        <v>723</v>
      </c>
      <c r="E89" s="37">
        <v>653</v>
      </c>
      <c r="F89" s="37">
        <v>618</v>
      </c>
      <c r="G89" s="37">
        <v>666</v>
      </c>
      <c r="H89" s="58">
        <f>SUM(I30)</f>
        <v>752</v>
      </c>
    </row>
    <row r="90" spans="3:8" ht="14.25" thickBot="1" thickTop="1">
      <c r="C90" s="36" t="s">
        <v>73</v>
      </c>
      <c r="D90" s="41">
        <v>92</v>
      </c>
      <c r="E90" s="41">
        <v>78</v>
      </c>
      <c r="F90" s="41">
        <v>82</v>
      </c>
      <c r="G90" s="41">
        <v>62</v>
      </c>
      <c r="H90" s="58">
        <f>SUM(I49)</f>
        <v>101</v>
      </c>
    </row>
    <row r="91" spans="3:8" ht="14.25" thickBot="1" thickTop="1">
      <c r="C91" s="36" t="s">
        <v>72</v>
      </c>
      <c r="D91" s="37">
        <v>15</v>
      </c>
      <c r="E91" s="37">
        <v>23</v>
      </c>
      <c r="F91" s="37">
        <v>22</v>
      </c>
      <c r="G91" s="41">
        <v>26</v>
      </c>
      <c r="H91" s="58">
        <f>SUM(I20)</f>
        <v>21</v>
      </c>
    </row>
    <row r="92" spans="3:8" ht="14.25" thickBot="1" thickTop="1">
      <c r="C92" s="36" t="s">
        <v>71</v>
      </c>
      <c r="D92" s="37"/>
      <c r="E92" s="37">
        <v>244</v>
      </c>
      <c r="F92" s="37">
        <v>236</v>
      </c>
      <c r="G92" s="37">
        <v>135</v>
      </c>
      <c r="H92" s="58">
        <f>SUM(I29)</f>
        <v>148</v>
      </c>
    </row>
    <row r="93" spans="3:8" ht="14.25" thickBot="1" thickTop="1">
      <c r="C93" s="36" t="s">
        <v>70</v>
      </c>
      <c r="D93" s="37">
        <v>262</v>
      </c>
      <c r="E93" s="37">
        <v>229</v>
      </c>
      <c r="F93" s="37">
        <v>328</v>
      </c>
      <c r="G93" s="37">
        <v>304</v>
      </c>
      <c r="H93" s="58">
        <f>SUM(I21,I31,I41)</f>
        <v>324</v>
      </c>
    </row>
    <row r="94" spans="3:8" ht="14.25" thickBot="1" thickTop="1">
      <c r="C94" s="36" t="s">
        <v>69</v>
      </c>
      <c r="D94" s="37">
        <v>515</v>
      </c>
      <c r="E94" s="37">
        <v>456</v>
      </c>
      <c r="F94" s="37">
        <v>509</v>
      </c>
      <c r="G94" s="37">
        <v>553</v>
      </c>
      <c r="H94" s="58">
        <f>SUM(I32,I33,I35,I36,I38,I40,I44,I45,I47)</f>
        <v>500</v>
      </c>
    </row>
    <row r="95" spans="3:8" ht="14.25" thickBot="1" thickTop="1">
      <c r="C95" s="36" t="s">
        <v>68</v>
      </c>
      <c r="D95" s="37">
        <v>86</v>
      </c>
      <c r="E95" s="37">
        <v>92</v>
      </c>
      <c r="F95" s="37">
        <v>69</v>
      </c>
      <c r="G95" s="37">
        <v>59</v>
      </c>
      <c r="H95" s="58">
        <f>SUM(I34,I39,I46)</f>
        <v>36</v>
      </c>
    </row>
    <row r="96" spans="3:8" ht="14.25" thickBot="1" thickTop="1">
      <c r="C96" s="36" t="s">
        <v>67</v>
      </c>
      <c r="D96" s="37">
        <v>1129</v>
      </c>
      <c r="E96" s="37">
        <v>1042</v>
      </c>
      <c r="F96" s="37">
        <v>1019</v>
      </c>
      <c r="G96" s="37">
        <v>876</v>
      </c>
      <c r="H96" s="58">
        <f>SUM(I27,I28,I22,I23,I42,I43,I48,I37)</f>
        <v>818</v>
      </c>
    </row>
    <row r="97" spans="1:10" s="31" customFormat="1" ht="14.25" thickBot="1" thickTop="1">
      <c r="A97" s="1"/>
      <c r="B97" s="1"/>
      <c r="C97" s="36" t="s">
        <v>66</v>
      </c>
      <c r="D97" s="37">
        <v>126</v>
      </c>
      <c r="E97" s="37">
        <v>91</v>
      </c>
      <c r="F97" s="37">
        <v>141</v>
      </c>
      <c r="G97" s="37">
        <v>136</v>
      </c>
      <c r="H97" s="58">
        <f>SUM(I24:I26)</f>
        <v>148</v>
      </c>
      <c r="I97" s="1"/>
      <c r="J97" s="1"/>
    </row>
    <row r="98" spans="3:9" s="31" customFormat="1" ht="13.5" thickTop="1">
      <c r="C98" s="59" t="s">
        <v>63</v>
      </c>
      <c r="D98" s="40">
        <v>2948</v>
      </c>
      <c r="E98" s="40">
        <v>2908</v>
      </c>
      <c r="F98" s="40">
        <v>3024</v>
      </c>
      <c r="G98" s="40">
        <f>SUM(G89:G97)</f>
        <v>2817</v>
      </c>
      <c r="H98" s="40">
        <f>SUM(H89:H97)</f>
        <v>2848</v>
      </c>
      <c r="I98" s="56"/>
    </row>
    <row r="99" spans="3:9" s="31" customFormat="1" ht="12.75">
      <c r="C99" s="36" t="s">
        <v>75</v>
      </c>
      <c r="D99" s="37">
        <v>76</v>
      </c>
      <c r="E99" s="37">
        <v>70</v>
      </c>
      <c r="F99" s="37">
        <v>74</v>
      </c>
      <c r="G99" s="37">
        <v>68</v>
      </c>
      <c r="H99" s="37">
        <f>SUM(I56:I57,I60)</f>
        <v>92</v>
      </c>
      <c r="I99" s="42"/>
    </row>
    <row r="100" spans="3:9" s="31" customFormat="1" ht="12.75">
      <c r="C100" s="36" t="s">
        <v>76</v>
      </c>
      <c r="D100" s="37">
        <v>177</v>
      </c>
      <c r="E100" s="37">
        <v>134</v>
      </c>
      <c r="F100" s="37">
        <v>146</v>
      </c>
      <c r="G100" s="37">
        <v>126</v>
      </c>
      <c r="H100" s="37">
        <f>SUM(I66:I68)</f>
        <v>114</v>
      </c>
      <c r="I100" s="43"/>
    </row>
    <row r="101" spans="3:9" s="31" customFormat="1" ht="12.75">
      <c r="C101" s="36" t="s">
        <v>69</v>
      </c>
      <c r="D101" s="37">
        <v>650</v>
      </c>
      <c r="E101" s="37">
        <v>749</v>
      </c>
      <c r="F101" s="37">
        <v>925</v>
      </c>
      <c r="G101" s="37">
        <v>792</v>
      </c>
      <c r="H101" s="37">
        <f>SUM(I62,I63,I65,I71)</f>
        <v>904</v>
      </c>
      <c r="I101" s="42"/>
    </row>
    <row r="102" spans="3:9" s="31" customFormat="1" ht="12.75">
      <c r="C102" s="36" t="s">
        <v>68</v>
      </c>
      <c r="D102" s="37">
        <v>220</v>
      </c>
      <c r="E102" s="37">
        <v>129</v>
      </c>
      <c r="F102" s="37">
        <v>161</v>
      </c>
      <c r="G102" s="37">
        <v>126</v>
      </c>
      <c r="H102" s="37">
        <f>SUM(I64,I73)</f>
        <v>137</v>
      </c>
      <c r="I102" s="42"/>
    </row>
    <row r="103" spans="3:9" s="31" customFormat="1" ht="12.75">
      <c r="C103" s="36" t="s">
        <v>67</v>
      </c>
      <c r="D103" s="37">
        <v>81</v>
      </c>
      <c r="E103" s="37">
        <v>76</v>
      </c>
      <c r="F103" s="37">
        <v>84</v>
      </c>
      <c r="G103" s="37">
        <v>52</v>
      </c>
      <c r="H103" s="37">
        <f>SUM(I58,I59,I69,I70,I72)</f>
        <v>124</v>
      </c>
      <c r="I103" s="42"/>
    </row>
    <row r="104" spans="3:9" s="31" customFormat="1" ht="12.75">
      <c r="C104" s="59" t="s">
        <v>64</v>
      </c>
      <c r="D104" s="40">
        <v>1204</v>
      </c>
      <c r="E104" s="40">
        <v>1158</v>
      </c>
      <c r="F104" s="40">
        <v>1390</v>
      </c>
      <c r="G104" s="40">
        <f>SUM(G99:G103)</f>
        <v>1164</v>
      </c>
      <c r="H104" s="40">
        <f>SUM(H99:H103)</f>
        <v>1371</v>
      </c>
      <c r="I104" s="57"/>
    </row>
    <row r="105" spans="3:9" s="31" customFormat="1" ht="12.75">
      <c r="C105" s="36" t="s">
        <v>74</v>
      </c>
      <c r="D105" s="37">
        <v>1571</v>
      </c>
      <c r="E105" s="37">
        <v>1595</v>
      </c>
      <c r="F105" s="37">
        <v>1647</v>
      </c>
      <c r="G105" s="37">
        <f>SUM(G81,G89)</f>
        <v>1690</v>
      </c>
      <c r="H105" s="37">
        <f>SUM(H81,H89)</f>
        <v>1823</v>
      </c>
      <c r="I105" s="42"/>
    </row>
    <row r="106" spans="1:10" ht="12.75">
      <c r="A106" s="31"/>
      <c r="B106" s="31"/>
      <c r="C106" s="36" t="s">
        <v>71</v>
      </c>
      <c r="D106" s="37"/>
      <c r="E106" s="37">
        <v>244</v>
      </c>
      <c r="F106" s="37">
        <v>236</v>
      </c>
      <c r="G106" s="37">
        <f>135+243</f>
        <v>378</v>
      </c>
      <c r="H106" s="37">
        <f>SUM(H82,H92)</f>
        <v>400</v>
      </c>
      <c r="I106" s="43"/>
      <c r="J106" s="31"/>
    </row>
    <row r="107" spans="1:10" s="38" customFormat="1" ht="11.25">
      <c r="A107" s="1"/>
      <c r="B107" s="1"/>
      <c r="C107" s="36" t="s">
        <v>72</v>
      </c>
      <c r="D107" s="37">
        <v>84</v>
      </c>
      <c r="E107" s="37">
        <v>84</v>
      </c>
      <c r="F107" s="37">
        <v>92</v>
      </c>
      <c r="G107" s="37">
        <v>87</v>
      </c>
      <c r="H107" s="37">
        <f>SUM(H83,H91)</f>
        <v>89</v>
      </c>
      <c r="I107" s="1"/>
      <c r="J107" s="1"/>
    </row>
    <row r="108" spans="1:10" ht="11.25">
      <c r="A108" s="30"/>
      <c r="B108" s="30"/>
      <c r="C108" s="36" t="s">
        <v>73</v>
      </c>
      <c r="D108" s="37">
        <v>92</v>
      </c>
      <c r="E108" s="37">
        <v>78</v>
      </c>
      <c r="F108" s="37">
        <v>82</v>
      </c>
      <c r="G108" s="37">
        <v>62</v>
      </c>
      <c r="H108" s="37">
        <v>101</v>
      </c>
      <c r="J108" s="38"/>
    </row>
    <row r="109" spans="1:8" ht="11.25">
      <c r="A109" s="30"/>
      <c r="B109" s="30"/>
      <c r="C109" s="36" t="s">
        <v>75</v>
      </c>
      <c r="D109" s="37">
        <v>76</v>
      </c>
      <c r="E109" s="37">
        <v>70</v>
      </c>
      <c r="F109" s="37">
        <v>74</v>
      </c>
      <c r="G109" s="37">
        <v>68</v>
      </c>
      <c r="H109" s="37">
        <v>92</v>
      </c>
    </row>
    <row r="110" spans="1:8" ht="11.25">
      <c r="A110" s="30"/>
      <c r="B110" s="30"/>
      <c r="C110" s="36" t="s">
        <v>76</v>
      </c>
      <c r="D110" s="37">
        <v>177</v>
      </c>
      <c r="E110" s="37">
        <v>134</v>
      </c>
      <c r="F110" s="37">
        <v>146</v>
      </c>
      <c r="G110" s="37">
        <v>126</v>
      </c>
      <c r="H110" s="37">
        <f>SUM(H100)</f>
        <v>114</v>
      </c>
    </row>
    <row r="111" spans="1:9" ht="11.25">
      <c r="A111" s="30"/>
      <c r="B111" s="30"/>
      <c r="C111" s="36" t="s">
        <v>70</v>
      </c>
      <c r="D111" s="37">
        <v>496</v>
      </c>
      <c r="E111" s="37">
        <v>481</v>
      </c>
      <c r="F111" s="37">
        <v>634</v>
      </c>
      <c r="G111" s="37">
        <f>SUM(G84,G93)</f>
        <v>552</v>
      </c>
      <c r="H111" s="37">
        <f>SUM(H84,H93)</f>
        <v>565</v>
      </c>
      <c r="I111" s="45"/>
    </row>
    <row r="112" spans="1:8" ht="11.25">
      <c r="A112" s="30"/>
      <c r="B112" s="30"/>
      <c r="C112" s="36" t="s">
        <v>69</v>
      </c>
      <c r="D112" s="37">
        <v>1812</v>
      </c>
      <c r="E112" s="37">
        <v>1922</v>
      </c>
      <c r="F112" s="37">
        <v>2215</v>
      </c>
      <c r="G112" s="37">
        <v>2048</v>
      </c>
      <c r="H112" s="37">
        <f>SUM(H85,H94,H101)</f>
        <v>2132</v>
      </c>
    </row>
    <row r="113" spans="1:8" ht="11.25">
      <c r="A113" s="30"/>
      <c r="B113" s="30"/>
      <c r="C113" s="36" t="s">
        <v>68</v>
      </c>
      <c r="D113" s="37">
        <v>426</v>
      </c>
      <c r="E113" s="37">
        <v>331</v>
      </c>
      <c r="F113" s="37">
        <v>347</v>
      </c>
      <c r="G113" s="37">
        <f>SUM(G86,G95,G102)</f>
        <v>270</v>
      </c>
      <c r="H113" s="37">
        <f>SUM(H86,H95,H102)</f>
        <v>271</v>
      </c>
    </row>
    <row r="114" spans="1:8" ht="11.25">
      <c r="A114" s="30"/>
      <c r="B114" s="30"/>
      <c r="C114" s="36" t="s">
        <v>67</v>
      </c>
      <c r="D114" s="37">
        <v>2511</v>
      </c>
      <c r="E114" s="37">
        <v>2076</v>
      </c>
      <c r="F114" s="37">
        <v>2015</v>
      </c>
      <c r="G114" s="37">
        <v>1603</v>
      </c>
      <c r="H114" s="37">
        <f>SUM(H87,H96,H103)</f>
        <v>1540</v>
      </c>
    </row>
    <row r="115" spans="1:9" ht="11.25">
      <c r="A115" s="30"/>
      <c r="B115" s="30"/>
      <c r="C115" s="36" t="s">
        <v>66</v>
      </c>
      <c r="D115" s="37">
        <v>126</v>
      </c>
      <c r="E115" s="37">
        <v>91</v>
      </c>
      <c r="F115" s="37">
        <v>141</v>
      </c>
      <c r="G115" s="37">
        <v>136</v>
      </c>
      <c r="H115" s="37">
        <f>SUM(H97)</f>
        <v>148</v>
      </c>
      <c r="I115" s="45"/>
    </row>
    <row r="116" spans="1:9" ht="11.25">
      <c r="A116" s="30"/>
      <c r="B116" s="30"/>
      <c r="C116" s="60" t="s">
        <v>65</v>
      </c>
      <c r="D116" s="40">
        <v>7371</v>
      </c>
      <c r="E116" s="40">
        <v>7106</v>
      </c>
      <c r="F116" s="40">
        <f>SUM(F105:F115)</f>
        <v>7629</v>
      </c>
      <c r="G116" s="40">
        <f>SUM(G105:G115)</f>
        <v>7020</v>
      </c>
      <c r="H116" s="40">
        <f>SUM(H105:H115)</f>
        <v>7275</v>
      </c>
      <c r="I116" s="45"/>
    </row>
    <row r="117" spans="1:8" ht="10.5">
      <c r="A117" s="30"/>
      <c r="B117" s="30"/>
      <c r="C117" s="46"/>
      <c r="D117" s="47"/>
      <c r="E117" s="38"/>
      <c r="F117" s="38"/>
      <c r="G117" s="38"/>
      <c r="H117" s="38"/>
    </row>
    <row r="118" spans="1:3" ht="10.5">
      <c r="A118" s="30"/>
      <c r="B118" s="30"/>
      <c r="C118" s="32"/>
    </row>
    <row r="119" spans="3:8" ht="10.5">
      <c r="C119" s="32"/>
      <c r="D119" s="33"/>
      <c r="E119" s="30"/>
      <c r="F119" s="30"/>
      <c r="G119" s="30"/>
      <c r="H119" s="30"/>
    </row>
  </sheetData>
  <mergeCells count="24">
    <mergeCell ref="C66:C68"/>
    <mergeCell ref="C76:D76"/>
    <mergeCell ref="C69:C72"/>
    <mergeCell ref="C30:C31"/>
    <mergeCell ref="C1:I1"/>
    <mergeCell ref="C2:I2"/>
    <mergeCell ref="C4:I4"/>
    <mergeCell ref="C19:D19"/>
    <mergeCell ref="C13:C14"/>
    <mergeCell ref="C10:C11"/>
    <mergeCell ref="C15:C16"/>
    <mergeCell ref="C22:C23"/>
    <mergeCell ref="C24:C26"/>
    <mergeCell ref="C27:C29"/>
    <mergeCell ref="C77:I77"/>
    <mergeCell ref="C52:I52"/>
    <mergeCell ref="C32:C37"/>
    <mergeCell ref="C38:C42"/>
    <mergeCell ref="C43:C48"/>
    <mergeCell ref="C50:D50"/>
    <mergeCell ref="C51:D51"/>
    <mergeCell ref="C56:C59"/>
    <mergeCell ref="C60:C61"/>
    <mergeCell ref="C62:C65"/>
  </mergeCells>
  <printOptions horizontalCentered="1"/>
  <pageMargins left="0.5905511811023623" right="0.5905511811023623" top="0.5905511811023623" bottom="0.5905511811023623" header="0" footer="0"/>
  <pageSetup fitToHeight="3" horizontalDpi="600" verticalDpi="600" orientation="portrait" paperSize="9" scale="69" r:id="rId2"/>
  <rowBreaks count="2" manualBreakCount="2">
    <brk id="53" min="1" max="9" man="1"/>
    <brk id="10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2006-10-10T09:00:51Z</cp:lastPrinted>
  <dcterms:created xsi:type="dcterms:W3CDTF">2004-07-08T06:56:09Z</dcterms:created>
  <dcterms:modified xsi:type="dcterms:W3CDTF">2006-10-10T09:00:52Z</dcterms:modified>
  <cp:category/>
  <cp:version/>
  <cp:contentType/>
  <cp:contentStatus/>
</cp:coreProperties>
</file>