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320" windowHeight="6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1" i="1" l="1"/>
  <c r="H11" i="1"/>
  <c r="I22" i="1"/>
  <c r="H22" i="1"/>
  <c r="I55" i="1"/>
  <c r="H55" i="1"/>
  <c r="I48" i="1"/>
  <c r="H48" i="1"/>
  <c r="I20" i="1"/>
  <c r="I19" i="1"/>
  <c r="H19" i="1"/>
  <c r="J47" i="1"/>
  <c r="J21" i="1"/>
  <c r="I46" i="1"/>
  <c r="H46" i="1"/>
  <c r="J46" i="1" l="1"/>
  <c r="I45" i="1"/>
  <c r="H45" i="1"/>
  <c r="I39" i="1"/>
  <c r="I37" i="1"/>
  <c r="I53" i="1"/>
  <c r="H53" i="1"/>
  <c r="I33" i="1"/>
  <c r="I59" i="1" l="1"/>
  <c r="H59" i="1"/>
  <c r="J58" i="1"/>
  <c r="J57" i="1"/>
  <c r="J56" i="1"/>
  <c r="J55" i="1"/>
  <c r="J54" i="1"/>
  <c r="J53" i="1"/>
  <c r="I51" i="1"/>
  <c r="H51" i="1"/>
  <c r="J50" i="1"/>
  <c r="J49" i="1"/>
  <c r="J48" i="1"/>
  <c r="J45" i="1"/>
  <c r="J44" i="1"/>
  <c r="J43" i="1"/>
  <c r="J42" i="1"/>
  <c r="J41" i="1"/>
  <c r="J40" i="1"/>
  <c r="J39" i="1"/>
  <c r="J38" i="1"/>
  <c r="J37" i="1"/>
  <c r="I35" i="1"/>
  <c r="H35" i="1"/>
  <c r="J34" i="1"/>
  <c r="J33" i="1"/>
  <c r="J32" i="1"/>
  <c r="J31" i="1"/>
  <c r="J30" i="1"/>
  <c r="J29" i="1"/>
  <c r="J28" i="1"/>
  <c r="J27" i="1"/>
  <c r="J26" i="1"/>
  <c r="I24" i="1"/>
  <c r="H24" i="1"/>
  <c r="J23" i="1"/>
  <c r="J22" i="1"/>
  <c r="J20" i="1"/>
  <c r="J19" i="1"/>
  <c r="J18" i="1"/>
  <c r="J17" i="1"/>
  <c r="I15" i="1"/>
  <c r="H15" i="1"/>
  <c r="J14" i="1"/>
  <c r="J13" i="1"/>
  <c r="J12" i="1"/>
  <c r="J11" i="1"/>
  <c r="J10" i="1"/>
  <c r="J9" i="1"/>
  <c r="J8" i="1"/>
  <c r="J59" i="1" l="1"/>
  <c r="J51" i="1"/>
  <c r="J24" i="1"/>
  <c r="J35" i="1"/>
  <c r="J15" i="1"/>
  <c r="H60" i="1"/>
  <c r="I60" i="1"/>
  <c r="G58" i="1"/>
  <c r="G57" i="1"/>
  <c r="G56" i="1"/>
  <c r="G55" i="1"/>
  <c r="G54" i="1"/>
  <c r="G53" i="1"/>
  <c r="G14" i="1"/>
  <c r="G13" i="1"/>
  <c r="G12" i="1"/>
  <c r="G11" i="1"/>
  <c r="G10" i="1"/>
  <c r="G9" i="1"/>
  <c r="G8" i="1"/>
  <c r="G23" i="1"/>
  <c r="G22" i="1"/>
  <c r="G20" i="1"/>
  <c r="G19" i="1"/>
  <c r="G18" i="1"/>
  <c r="G17" i="1"/>
  <c r="G34" i="1"/>
  <c r="G33" i="1"/>
  <c r="G32" i="1"/>
  <c r="G31" i="1"/>
  <c r="G30" i="1"/>
  <c r="G28" i="1"/>
  <c r="G29" i="1"/>
  <c r="G27" i="1"/>
  <c r="G26" i="1"/>
  <c r="G37" i="1"/>
  <c r="G38" i="1"/>
  <c r="G39" i="1"/>
  <c r="G40" i="1"/>
  <c r="G41" i="1"/>
  <c r="G42" i="1"/>
  <c r="G43" i="1"/>
  <c r="G44" i="1"/>
  <c r="G45" i="1"/>
  <c r="G48" i="1"/>
  <c r="G50" i="1"/>
  <c r="G49" i="1"/>
  <c r="J60" i="1" l="1"/>
  <c r="G24" i="1"/>
  <c r="G59" i="1"/>
  <c r="G35" i="1"/>
  <c r="G51" i="1"/>
  <c r="G15" i="1"/>
  <c r="G60" i="1" l="1"/>
  <c r="F59" i="1"/>
  <c r="E59" i="1"/>
  <c r="F51" i="1"/>
  <c r="E51" i="1"/>
  <c r="F35" i="1"/>
  <c r="E35" i="1"/>
  <c r="F24" i="1"/>
  <c r="E24" i="1"/>
  <c r="F15" i="1"/>
  <c r="E15" i="1"/>
  <c r="F60" i="1" l="1"/>
  <c r="E60" i="1"/>
</calcChain>
</file>

<file path=xl/sharedStrings.xml><?xml version="1.0" encoding="utf-8"?>
<sst xmlns="http://schemas.openxmlformats.org/spreadsheetml/2006/main" count="116" uniqueCount="99">
  <si>
    <t>Unitat</t>
  </si>
  <si>
    <t>Nom programa</t>
  </si>
  <si>
    <t>2010-2011</t>
  </si>
  <si>
    <t>Dones</t>
  </si>
  <si>
    <t>Homes</t>
  </si>
  <si>
    <t>Total</t>
  </si>
  <si>
    <t>1. ARQUITECTURA, URBANISME I EDIFICACIÓ</t>
  </si>
  <si>
    <t>703 CA</t>
  </si>
  <si>
    <t>Doctorat en Teoria i Història de l'Arquitectura</t>
  </si>
  <si>
    <t>704 CA1</t>
  </si>
  <si>
    <t>Doctorat en Àmbits de Recerca en l'Energia i el Medi Ambient a l'Arquitectura</t>
  </si>
  <si>
    <t>Doctorat en Gestió i Valoració Urbana i Arquitectònica</t>
  </si>
  <si>
    <t>Doctorat en Tecnologia de l'Arquitectura, Edificació i Urbanisme</t>
  </si>
  <si>
    <t>718 EGA1</t>
  </si>
  <si>
    <t>Doctorat en Comunicació Visual en Arquitectura i Disseny</t>
  </si>
  <si>
    <t>735 PA</t>
  </si>
  <si>
    <t>Doctorat en Projectes Arquitectònics</t>
  </si>
  <si>
    <t>740 UOT</t>
  </si>
  <si>
    <t>Doctorat en Urbanisme</t>
  </si>
  <si>
    <t>TOTAL</t>
  </si>
  <si>
    <t>2. CIÈNCIES</t>
  </si>
  <si>
    <t>200 FME</t>
  </si>
  <si>
    <t>Doctorat en Matemàtica Aplicada</t>
  </si>
  <si>
    <t>300 EPSC</t>
  </si>
  <si>
    <t>Doctorat en Ciència i Tecnologia Aerospacial</t>
  </si>
  <si>
    <t>715 EIO</t>
  </si>
  <si>
    <t>Doctorat en Estadística i Investigació Operativa</t>
  </si>
  <si>
    <t>720 FA</t>
  </si>
  <si>
    <t>Doctorat en Física Computacional i Aplicada</t>
  </si>
  <si>
    <t>745 EAB</t>
  </si>
  <si>
    <t>Doctorat en Tecnologia Agroalimentària i Biotecnologia</t>
  </si>
  <si>
    <t>893 ICFO</t>
  </si>
  <si>
    <t>Doctorat en Fotònica</t>
  </si>
  <si>
    <t>3. ENGINYERIA CIVIL</t>
  </si>
  <si>
    <t>250 ETSECCPB</t>
  </si>
  <si>
    <t>Doctorat en Enginyeria Civil</t>
  </si>
  <si>
    <t>706 EC</t>
  </si>
  <si>
    <t>Doctorat en Enginyeria de la Construcció</t>
  </si>
  <si>
    <t>708 ETCG</t>
  </si>
  <si>
    <t>Doctorat en Enginyeria del Terreny</t>
  </si>
  <si>
    <t>Doctorat en Eginyeria Sísmica i Dinàmica Estructural</t>
  </si>
  <si>
    <t>711 EHMA</t>
  </si>
  <si>
    <t>Doctorat en Ciències del Mar</t>
  </si>
  <si>
    <t>722 ITT</t>
  </si>
  <si>
    <t>Doctorat en Enginyeria i Infraestructures del Transport</t>
  </si>
  <si>
    <t>736 PE</t>
  </si>
  <si>
    <t>Doctorat en Enginyeria Ambiental</t>
  </si>
  <si>
    <t>737 RMEE</t>
  </si>
  <si>
    <t>Doctorat en Anàlisi Estructural</t>
  </si>
  <si>
    <t>742 CEN</t>
  </si>
  <si>
    <t>Doctorat en Ciència i Enginyeria Nàutiques</t>
  </si>
  <si>
    <t>4. ENGINYERIA INDUSTRIAL</t>
  </si>
  <si>
    <t>440 IOC</t>
  </si>
  <si>
    <t>Doctorat en Automàtica, Robòtica i Visió</t>
  </si>
  <si>
    <t>480 IS.UPC</t>
  </si>
  <si>
    <t>Doctorat en Sostenibilitat</t>
  </si>
  <si>
    <t>702 CMEM</t>
  </si>
  <si>
    <t>Doctorat en Ciència i Enginyeria dels Materials</t>
  </si>
  <si>
    <t>707 ESAII</t>
  </si>
  <si>
    <t>Doctorat en Enginyeria Biomèdica</t>
  </si>
  <si>
    <t>709 EE</t>
  </si>
  <si>
    <t>Doctorat en Enginyeria Elèctrica</t>
  </si>
  <si>
    <t>713 EQ</t>
  </si>
  <si>
    <t>Doctorat en Enginyeria de Processos Químics</t>
  </si>
  <si>
    <t>Doctorat en Polímers i Biopolímers</t>
  </si>
  <si>
    <t>714 ETP</t>
  </si>
  <si>
    <t>Doctorat en Enginyeria Tèxtil i Paperera</t>
  </si>
  <si>
    <t>729 MF</t>
  </si>
  <si>
    <t>732 OE</t>
  </si>
  <si>
    <t>Doctorat en Administració i Direcció d'Empreses</t>
  </si>
  <si>
    <t>Doctorat en Enginyeria de Projectes i Sistemes</t>
  </si>
  <si>
    <t>741 EMRN</t>
  </si>
  <si>
    <t>Doctorat en Recursos Naturals i Medi Ambient</t>
  </si>
  <si>
    <t>5. ENGINYERIA DE LES TIC</t>
  </si>
  <si>
    <t>701 AC</t>
  </si>
  <si>
    <t>Doctorat en Arquitectura de Computadors</t>
  </si>
  <si>
    <t>710 EEL</t>
  </si>
  <si>
    <t>Doctorat en Enginyeria Electrònica</t>
  </si>
  <si>
    <t>723 LSI</t>
  </si>
  <si>
    <t>Doctorat en Computació</t>
  </si>
  <si>
    <t>Doctorat en Intel·ligència Artificial</t>
  </si>
  <si>
    <t>739 TSC</t>
  </si>
  <si>
    <t>Doctorat en Teoria del Senyal i Comunicacions</t>
  </si>
  <si>
    <t>744 ENTEL</t>
  </si>
  <si>
    <t>Doctorat en Enginyeria Telemàtica</t>
  </si>
  <si>
    <t>TOTAL UPC</t>
  </si>
  <si>
    <t>1.5.3 Titulats/ades de doctorat</t>
  </si>
  <si>
    <t>1.5.3.1 Tesis llegides per programes</t>
  </si>
  <si>
    <t>717 EGE</t>
  </si>
  <si>
    <t>Doctorat en Enginyeria Mecànica, Fluïds i Aeronàutica</t>
  </si>
  <si>
    <t>Dades a novembre 2011</t>
  </si>
  <si>
    <t>2011-2012</t>
  </si>
  <si>
    <t>721 FEN</t>
  </si>
  <si>
    <t>Doctorat en Enginyeria Nuclear i de les Radiacions Ionitzants</t>
  </si>
  <si>
    <t>-</t>
  </si>
  <si>
    <t>731 OO</t>
  </si>
  <si>
    <t>Doctorat en Enginyeria Òptica</t>
  </si>
  <si>
    <t>724 MMT</t>
  </si>
  <si>
    <t>Doctorat en Enginyeria Tèrmica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</si>
</sst>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_(#,##0_);_(\(#,##0\);_(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/>
      <top/>
      <bottom/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/>
      <bottom style="thin">
        <color rgb="FF376091"/>
      </bottom>
      <diagonal/>
    </border>
  </borders>
  <cellStyleXfs count="18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1">
      <alignment horizontal="left" vertical="center"/>
    </xf>
    <xf numFmtId="0" fontId="5" fillId="0" borderId="3" applyNumberFormat="0" applyFont="0" applyFill="0" applyAlignment="0" applyProtection="0">
      <alignment horizontal="center" vertical="top" wrapText="1"/>
    </xf>
    <xf numFmtId="0" fontId="6" fillId="4" borderId="5" applyNumberFormat="0" applyFont="0" applyFill="0" applyAlignment="0" applyProtection="0"/>
    <xf numFmtId="0" fontId="7" fillId="0" borderId="7" applyNumberFormat="0" applyFont="0" applyFill="0" applyAlignment="0" applyProtection="0"/>
    <xf numFmtId="0" fontId="6" fillId="4" borderId="8" applyNumberFormat="0" applyFont="0" applyFill="0" applyAlignment="0" applyProtection="0"/>
    <xf numFmtId="0" fontId="5" fillId="5" borderId="1">
      <alignment horizontal="center" vertical="center" wrapText="1"/>
    </xf>
    <xf numFmtId="0" fontId="6" fillId="4" borderId="11" applyNumberFormat="0" applyFont="0" applyFill="0" applyAlignment="0" applyProtection="0"/>
    <xf numFmtId="3" fontId="3" fillId="7" borderId="1" applyNumberFormat="0">
      <alignment vertical="center"/>
    </xf>
    <xf numFmtId="3" fontId="3" fillId="9" borderId="1" applyNumberFormat="0">
      <alignment vertical="center"/>
    </xf>
    <xf numFmtId="3" fontId="3" fillId="4" borderId="0" applyNumberFormat="0">
      <alignment vertical="center"/>
    </xf>
    <xf numFmtId="4" fontId="9" fillId="4" borderId="1" applyNumberFormat="0">
      <alignment vertical="center"/>
    </xf>
    <xf numFmtId="0" fontId="10" fillId="2" borderId="0">
      <alignment horizontal="left" vertical="center"/>
    </xf>
    <xf numFmtId="0" fontId="7" fillId="0" borderId="12" applyNumberFormat="0" applyFont="0" applyFill="0" applyAlignment="0" applyProtection="0"/>
    <xf numFmtId="0" fontId="6" fillId="4" borderId="14" applyNumberFormat="0" applyFont="0" applyFill="0" applyAlignment="0" applyProtection="0"/>
    <xf numFmtId="0" fontId="7" fillId="0" borderId="16" applyNumberFormat="0" applyFont="0" applyFill="0" applyAlignment="0" applyProtection="0"/>
  </cellStyleXfs>
  <cellXfs count="86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2" borderId="4" xfId="4" applyFont="1" applyFill="1" applyBorder="1" applyAlignment="1">
      <alignment vertical="center"/>
    </xf>
    <xf numFmtId="0" fontId="2" fillId="2" borderId="6" xfId="5" applyFont="1" applyFill="1" applyBorder="1" applyAlignment="1">
      <alignment horizontal="center" vertical="center"/>
    </xf>
    <xf numFmtId="0" fontId="2" fillId="2" borderId="6" xfId="5" applyFont="1" applyFill="1" applyBorder="1" applyAlignment="1">
      <alignment horizontal="left" vertical="center" wrapText="1"/>
    </xf>
    <xf numFmtId="0" fontId="2" fillId="2" borderId="6" xfId="5" applyFont="1" applyFill="1" applyBorder="1" applyAlignment="1">
      <alignment vertical="center"/>
    </xf>
    <xf numFmtId="0" fontId="2" fillId="2" borderId="9" xfId="7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9" xfId="7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9" xfId="7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8" fillId="8" borderId="10" xfId="10" applyNumberFormat="1" applyFont="1" applyFill="1" applyBorder="1">
      <alignment vertical="center"/>
    </xf>
    <xf numFmtId="164" fontId="8" fillId="8" borderId="10" xfId="1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9" xfId="7" applyFont="1" applyFill="1" applyBorder="1" applyAlignment="1">
      <alignment vertical="center"/>
    </xf>
    <xf numFmtId="164" fontId="8" fillId="8" borderId="10" xfId="1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64" fontId="8" fillId="8" borderId="10" xfId="12" applyNumberFormat="1" applyFont="1" applyFill="1" applyBorder="1">
      <alignment vertical="center"/>
    </xf>
    <xf numFmtId="164" fontId="8" fillId="6" borderId="10" xfId="13" applyNumberFormat="1" applyFont="1" applyFill="1" applyBorder="1">
      <alignment vertical="center"/>
    </xf>
    <xf numFmtId="0" fontId="2" fillId="2" borderId="13" xfId="15" applyFont="1" applyFill="1" applyBorder="1" applyAlignment="1">
      <alignment vertical="center"/>
    </xf>
    <xf numFmtId="0" fontId="2" fillId="2" borderId="15" xfId="16" applyFont="1" applyFill="1" applyBorder="1" applyAlignment="1">
      <alignment horizontal="center" vertical="center"/>
    </xf>
    <xf numFmtId="0" fontId="2" fillId="2" borderId="15" xfId="16" applyFont="1" applyFill="1" applyBorder="1" applyAlignment="1">
      <alignment horizontal="left" vertical="center" wrapText="1"/>
    </xf>
    <xf numFmtId="0" fontId="4" fillId="2" borderId="15" xfId="16" applyFont="1" applyFill="1" applyBorder="1" applyAlignment="1">
      <alignment vertical="center"/>
    </xf>
    <xf numFmtId="42" fontId="2" fillId="2" borderId="0" xfId="1" applyFont="1" applyFill="1" applyBorder="1" applyAlignment="1">
      <alignment vertical="center"/>
    </xf>
    <xf numFmtId="42" fontId="12" fillId="2" borderId="0" xfId="1" applyFont="1" applyFill="1" applyBorder="1" applyAlignment="1">
      <alignment vertical="center"/>
    </xf>
    <xf numFmtId="42" fontId="12" fillId="2" borderId="0" xfId="1" applyFont="1" applyFill="1" applyBorder="1" applyAlignment="1">
      <alignment horizontal="center" vertical="center"/>
    </xf>
    <xf numFmtId="42" fontId="12" fillId="2" borderId="0" xfId="1" applyFont="1" applyFill="1" applyBorder="1" applyAlignment="1">
      <alignment horizontal="left" vertical="center" wrapText="1"/>
    </xf>
    <xf numFmtId="42" fontId="12" fillId="10" borderId="0" xfId="1" applyFont="1" applyFill="1" applyBorder="1" applyAlignment="1">
      <alignment vertical="center" wrapText="1"/>
    </xf>
    <xf numFmtId="42" fontId="13" fillId="2" borderId="0" xfId="1" applyFont="1" applyFill="1" applyBorder="1" applyAlignment="1">
      <alignment vertical="center"/>
    </xf>
    <xf numFmtId="42" fontId="13" fillId="2" borderId="0" xfId="1" applyFont="1" applyFill="1" applyBorder="1" applyAlignment="1">
      <alignment horizontal="center" vertical="center"/>
    </xf>
    <xf numFmtId="42" fontId="13" fillId="2" borderId="0" xfId="1" applyFont="1" applyFill="1" applyBorder="1" applyAlignment="1">
      <alignment horizontal="left" vertical="center" wrapText="1"/>
    </xf>
    <xf numFmtId="42" fontId="13" fillId="10" borderId="0" xfId="1" applyFont="1" applyFill="1" applyBorder="1" applyAlignment="1">
      <alignment vertical="center" wrapText="1"/>
    </xf>
    <xf numFmtId="42" fontId="14" fillId="10" borderId="0" xfId="1" applyFont="1" applyFill="1" applyBorder="1" applyAlignment="1">
      <alignment horizontal="right" vertical="center" wrapText="1"/>
    </xf>
    <xf numFmtId="42" fontId="15" fillId="2" borderId="0" xfId="1" applyFont="1" applyFill="1" applyBorder="1" applyAlignment="1">
      <alignment wrapText="1"/>
    </xf>
    <xf numFmtId="42" fontId="15" fillId="2" borderId="0" xfId="1" applyFont="1" applyFill="1" applyBorder="1" applyAlignment="1">
      <alignment horizontal="right"/>
    </xf>
    <xf numFmtId="42" fontId="15" fillId="2" borderId="0" xfId="1" applyFont="1" applyFill="1" applyBorder="1"/>
    <xf numFmtId="42" fontId="15" fillId="2" borderId="0" xfId="1" applyFont="1" applyFill="1" applyBorder="1" applyAlignment="1">
      <alignment horizontal="right" wrapText="1"/>
    </xf>
    <xf numFmtId="1" fontId="15" fillId="2" borderId="0" xfId="1" applyNumberFormat="1" applyFont="1" applyFill="1" applyBorder="1" applyAlignment="1">
      <alignment horizontal="right"/>
    </xf>
    <xf numFmtId="9" fontId="15" fillId="2" borderId="0" xfId="2" applyFont="1" applyFill="1" applyBorder="1"/>
    <xf numFmtId="1" fontId="15" fillId="2" borderId="0" xfId="1" applyNumberFormat="1" applyFont="1" applyFill="1" applyBorder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10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11" borderId="10" xfId="10" applyNumberFormat="1" applyFont="1" applyFill="1" applyBorder="1" applyAlignment="1">
      <alignment horizontal="left" vertical="center" wrapText="1"/>
    </xf>
    <xf numFmtId="164" fontId="2" fillId="11" borderId="10" xfId="10" applyNumberFormat="1" applyFont="1" applyFill="1" applyBorder="1" applyAlignment="1">
      <alignment horizontal="right" vertical="center"/>
    </xf>
    <xf numFmtId="0" fontId="2" fillId="12" borderId="10" xfId="10" applyNumberFormat="1" applyFont="1" applyFill="1" applyBorder="1" applyAlignment="1">
      <alignment horizontal="left" vertical="center" wrapText="1"/>
    </xf>
    <xf numFmtId="164" fontId="2" fillId="12" borderId="10" xfId="10" applyNumberFormat="1" applyFont="1" applyFill="1" applyBorder="1" applyAlignment="1">
      <alignment horizontal="right" vertical="center"/>
    </xf>
    <xf numFmtId="0" fontId="4" fillId="3" borderId="0" xfId="3" applyFont="1" applyFill="1" applyBorder="1" applyAlignment="1">
      <alignment horizontal="left" vertical="center"/>
    </xf>
    <xf numFmtId="0" fontId="8" fillId="6" borderId="10" xfId="8" applyFont="1" applyFill="1" applyBorder="1">
      <alignment horizontal="center" vertical="center" wrapText="1"/>
    </xf>
    <xf numFmtId="0" fontId="4" fillId="3" borderId="17" xfId="3" applyFont="1" applyBorder="1">
      <alignment horizontal="left" vertical="center"/>
    </xf>
    <xf numFmtId="0" fontId="4" fillId="3" borderId="17" xfId="3" applyFont="1" applyBorder="1" applyAlignment="1">
      <alignment horizontal="left" vertical="center"/>
    </xf>
    <xf numFmtId="0" fontId="11" fillId="2" borderId="17" xfId="14" applyFont="1" applyBorder="1">
      <alignment horizontal="left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4" fillId="2" borderId="17" xfId="9" applyFont="1" applyFill="1" applyBorder="1" applyAlignment="1">
      <alignment vertical="center"/>
    </xf>
    <xf numFmtId="0" fontId="2" fillId="2" borderId="10" xfId="9" applyFont="1" applyFill="1" applyBorder="1" applyAlignment="1">
      <alignment vertical="center" wrapText="1"/>
    </xf>
    <xf numFmtId="0" fontId="8" fillId="6" borderId="10" xfId="8" applyFont="1" applyFill="1" applyBorder="1">
      <alignment horizontal="center" vertical="center" wrapText="1"/>
    </xf>
    <xf numFmtId="0" fontId="4" fillId="3" borderId="2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horizontal="left" vertical="center"/>
    </xf>
    <xf numFmtId="0" fontId="8" fillId="6" borderId="10" xfId="8" applyFont="1" applyFill="1" applyBorder="1" applyAlignment="1">
      <alignment horizontal="center" vertical="center" wrapText="1"/>
    </xf>
    <xf numFmtId="0" fontId="4" fillId="3" borderId="10" xfId="3" applyFont="1" applyBorder="1">
      <alignment horizontal="left" vertical="center"/>
    </xf>
    <xf numFmtId="0" fontId="8" fillId="8" borderId="10" xfId="10" applyNumberFormat="1" applyFont="1" applyFill="1" applyBorder="1" applyAlignment="1">
      <alignment horizontal="left" vertical="center"/>
    </xf>
    <xf numFmtId="0" fontId="8" fillId="8" borderId="10" xfId="11" applyNumberFormat="1" applyFont="1" applyFill="1" applyBorder="1" applyAlignment="1">
      <alignment horizontal="left" vertical="center"/>
    </xf>
    <xf numFmtId="0" fontId="11" fillId="2" borderId="10" xfId="14" applyFont="1" applyBorder="1">
      <alignment horizontal="left" vertical="center"/>
    </xf>
    <xf numFmtId="0" fontId="4" fillId="3" borderId="10" xfId="3" applyFont="1" applyBorder="1" applyAlignment="1">
      <alignment horizontal="left" vertical="center"/>
    </xf>
    <xf numFmtId="0" fontId="8" fillId="8" borderId="10" xfId="12" applyNumberFormat="1" applyFont="1" applyFill="1" applyBorder="1" applyAlignment="1">
      <alignment horizontal="left" vertical="center"/>
    </xf>
    <xf numFmtId="0" fontId="8" fillId="6" borderId="10" xfId="13" applyNumberFormat="1" applyFont="1" applyFill="1" applyBorder="1" applyAlignment="1">
      <alignment horizontal="left" vertical="center"/>
    </xf>
  </cellXfs>
  <cellStyles count="18">
    <cellStyle name="BordeEsqDI" xfId="17"/>
    <cellStyle name="BordeEsqDS" xfId="6"/>
    <cellStyle name="BordeEsqII" xfId="15"/>
    <cellStyle name="BordeEsqIS" xfId="4"/>
    <cellStyle name="BordeTablaDer" xfId="9"/>
    <cellStyle name="BordeTablaInf" xfId="16"/>
    <cellStyle name="BordeTablaIzq" xfId="7"/>
    <cellStyle name="BordeTablaSup" xfId="5"/>
    <cellStyle name="comentario" xfId="14"/>
    <cellStyle name="fColor1" xfId="10"/>
    <cellStyle name="fColor2" xfId="11"/>
    <cellStyle name="fSubTitulo" xfId="3"/>
    <cellStyle name="fTitulo" xfId="8"/>
    <cellStyle name="fTotal0" xfId="12"/>
    <cellStyle name="fTotal1" xfId="1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tabSelected="1" workbookViewId="0">
      <selection activeCell="H46" sqref="H46"/>
    </sheetView>
  </sheetViews>
  <sheetFormatPr baseColWidth="10" defaultColWidth="11.42578125" defaultRowHeight="15" x14ac:dyDescent="0.25"/>
  <cols>
    <col min="1" max="1" width="2.140625" style="1" customWidth="1"/>
    <col min="2" max="2" width="1.140625" style="1" customWidth="1"/>
    <col min="3" max="3" width="16.140625" style="57" customWidth="1"/>
    <col min="4" max="4" width="76" style="3" customWidth="1"/>
    <col min="5" max="10" width="12.28515625" style="1" customWidth="1"/>
    <col min="11" max="11" width="0.5703125" style="1" customWidth="1"/>
    <col min="18" max="16384" width="11.42578125" style="1"/>
  </cols>
  <sheetData>
    <row r="1" spans="1:17" x14ac:dyDescent="0.25">
      <c r="C1" s="76" t="s">
        <v>86</v>
      </c>
      <c r="D1" s="77"/>
    </row>
    <row r="2" spans="1:17" x14ac:dyDescent="0.25">
      <c r="C2" s="76" t="s">
        <v>87</v>
      </c>
      <c r="D2" s="77"/>
      <c r="E2" s="77"/>
      <c r="F2" s="77"/>
      <c r="G2" s="77"/>
      <c r="H2" s="62"/>
      <c r="I2" s="62"/>
    </row>
    <row r="3" spans="1:17" x14ac:dyDescent="0.25">
      <c r="C3" s="2"/>
    </row>
    <row r="4" spans="1:17" ht="3.95" customHeight="1" x14ac:dyDescent="0.25">
      <c r="A4" s="4"/>
      <c r="B4" s="5"/>
      <c r="C4" s="6"/>
      <c r="D4" s="7"/>
      <c r="E4" s="8"/>
      <c r="F4" s="8"/>
      <c r="G4" s="8"/>
      <c r="H4" s="8"/>
      <c r="I4" s="8"/>
      <c r="J4" s="8"/>
      <c r="K4" s="67"/>
    </row>
    <row r="5" spans="1:17" ht="20.100000000000001" customHeight="1" x14ac:dyDescent="0.25">
      <c r="A5" s="4"/>
      <c r="B5" s="9"/>
      <c r="C5" s="75" t="s">
        <v>0</v>
      </c>
      <c r="D5" s="78" t="s">
        <v>1</v>
      </c>
      <c r="E5" s="75" t="s">
        <v>2</v>
      </c>
      <c r="F5" s="75"/>
      <c r="G5" s="75"/>
      <c r="H5" s="75" t="s">
        <v>91</v>
      </c>
      <c r="I5" s="75"/>
      <c r="J5" s="75"/>
      <c r="K5" s="68"/>
    </row>
    <row r="6" spans="1:17" s="12" customFormat="1" ht="20.100000000000001" customHeight="1" x14ac:dyDescent="0.25">
      <c r="A6" s="10"/>
      <c r="B6" s="11"/>
      <c r="C6" s="75"/>
      <c r="D6" s="78"/>
      <c r="E6" s="63" t="s">
        <v>3</v>
      </c>
      <c r="F6" s="63" t="s">
        <v>4</v>
      </c>
      <c r="G6" s="63" t="s">
        <v>5</v>
      </c>
      <c r="H6" s="63" t="s">
        <v>3</v>
      </c>
      <c r="I6" s="63" t="s">
        <v>4</v>
      </c>
      <c r="J6" s="63" t="s">
        <v>5</v>
      </c>
      <c r="K6" s="69"/>
      <c r="L6"/>
      <c r="M6"/>
      <c r="N6"/>
      <c r="O6"/>
      <c r="P6"/>
      <c r="Q6"/>
    </row>
    <row r="7" spans="1:17" s="15" customFormat="1" ht="19.5" customHeight="1" x14ac:dyDescent="0.25">
      <c r="A7" s="13"/>
      <c r="B7" s="14"/>
      <c r="C7" s="79" t="s">
        <v>6</v>
      </c>
      <c r="D7" s="79"/>
      <c r="E7" s="79"/>
      <c r="F7" s="79"/>
      <c r="G7" s="79"/>
      <c r="H7" s="64"/>
      <c r="I7" s="64"/>
      <c r="J7" s="74"/>
      <c r="K7" s="69"/>
      <c r="L7"/>
      <c r="M7"/>
      <c r="N7"/>
      <c r="O7"/>
      <c r="P7"/>
      <c r="Q7"/>
    </row>
    <row r="8" spans="1:17" ht="19.5" customHeight="1" x14ac:dyDescent="0.25">
      <c r="A8" s="4"/>
      <c r="B8" s="9"/>
      <c r="C8" s="60" t="s">
        <v>7</v>
      </c>
      <c r="D8" s="60" t="s">
        <v>8</v>
      </c>
      <c r="E8" s="61">
        <v>4</v>
      </c>
      <c r="F8" s="61">
        <v>2</v>
      </c>
      <c r="G8" s="61">
        <f t="shared" ref="G8:G14" si="0">+F8+E8</f>
        <v>6</v>
      </c>
      <c r="H8" s="61">
        <v>3</v>
      </c>
      <c r="I8" s="61">
        <v>5</v>
      </c>
      <c r="J8" s="61">
        <f t="shared" ref="J8:J14" si="1">+I8+H8</f>
        <v>8</v>
      </c>
      <c r="K8" s="69"/>
    </row>
    <row r="9" spans="1:17" ht="19.5" customHeight="1" x14ac:dyDescent="0.25">
      <c r="A9" s="4"/>
      <c r="B9" s="9"/>
      <c r="C9" s="58" t="s">
        <v>9</v>
      </c>
      <c r="D9" s="58" t="s">
        <v>10</v>
      </c>
      <c r="E9" s="59">
        <v>3</v>
      </c>
      <c r="F9" s="59">
        <v>1</v>
      </c>
      <c r="G9" s="59">
        <f t="shared" si="0"/>
        <v>4</v>
      </c>
      <c r="H9" s="59">
        <v>2</v>
      </c>
      <c r="I9" s="59">
        <v>4</v>
      </c>
      <c r="J9" s="59">
        <f t="shared" si="1"/>
        <v>6</v>
      </c>
      <c r="K9" s="69"/>
    </row>
    <row r="10" spans="1:17" ht="19.5" customHeight="1" x14ac:dyDescent="0.25">
      <c r="A10" s="4"/>
      <c r="B10" s="9"/>
      <c r="C10" s="60" t="s">
        <v>9</v>
      </c>
      <c r="D10" s="60" t="s">
        <v>11</v>
      </c>
      <c r="E10" s="61">
        <v>2</v>
      </c>
      <c r="F10" s="61">
        <v>0</v>
      </c>
      <c r="G10" s="61">
        <f t="shared" si="0"/>
        <v>2</v>
      </c>
      <c r="H10" s="61">
        <v>1</v>
      </c>
      <c r="I10" s="61">
        <v>2</v>
      </c>
      <c r="J10" s="61">
        <f t="shared" si="1"/>
        <v>3</v>
      </c>
      <c r="K10" s="69"/>
    </row>
    <row r="11" spans="1:17" ht="19.5" customHeight="1" x14ac:dyDescent="0.25">
      <c r="A11" s="4"/>
      <c r="B11" s="9"/>
      <c r="C11" s="58" t="s">
        <v>9</v>
      </c>
      <c r="D11" s="58" t="s">
        <v>12</v>
      </c>
      <c r="E11" s="59">
        <v>4</v>
      </c>
      <c r="F11" s="59">
        <v>0</v>
      </c>
      <c r="G11" s="59">
        <f t="shared" si="0"/>
        <v>4</v>
      </c>
      <c r="H11" s="59">
        <f>6+1</f>
        <v>7</v>
      </c>
      <c r="I11" s="59">
        <f>6+2</f>
        <v>8</v>
      </c>
      <c r="J11" s="59">
        <f t="shared" si="1"/>
        <v>15</v>
      </c>
      <c r="K11" s="69"/>
    </row>
    <row r="12" spans="1:17" ht="19.5" customHeight="1" x14ac:dyDescent="0.25">
      <c r="A12" s="4"/>
      <c r="B12" s="9"/>
      <c r="C12" s="60" t="s">
        <v>13</v>
      </c>
      <c r="D12" s="60" t="s">
        <v>14</v>
      </c>
      <c r="E12" s="61">
        <v>0</v>
      </c>
      <c r="F12" s="61">
        <v>2</v>
      </c>
      <c r="G12" s="61">
        <f t="shared" si="0"/>
        <v>2</v>
      </c>
      <c r="H12" s="61">
        <v>4</v>
      </c>
      <c r="I12" s="61">
        <v>5</v>
      </c>
      <c r="J12" s="61">
        <f t="shared" si="1"/>
        <v>9</v>
      </c>
      <c r="K12" s="69"/>
    </row>
    <row r="13" spans="1:17" ht="19.5" customHeight="1" x14ac:dyDescent="0.25">
      <c r="A13" s="4"/>
      <c r="B13" s="9"/>
      <c r="C13" s="58" t="s">
        <v>15</v>
      </c>
      <c r="D13" s="58" t="s">
        <v>16</v>
      </c>
      <c r="E13" s="59">
        <v>5</v>
      </c>
      <c r="F13" s="59">
        <v>3</v>
      </c>
      <c r="G13" s="59">
        <f t="shared" si="0"/>
        <v>8</v>
      </c>
      <c r="H13" s="59">
        <v>4</v>
      </c>
      <c r="I13" s="59">
        <v>9</v>
      </c>
      <c r="J13" s="59">
        <f t="shared" si="1"/>
        <v>13</v>
      </c>
      <c r="K13" s="69"/>
    </row>
    <row r="14" spans="1:17" ht="19.5" customHeight="1" x14ac:dyDescent="0.25">
      <c r="A14" s="4"/>
      <c r="B14" s="9"/>
      <c r="C14" s="60" t="s">
        <v>17</v>
      </c>
      <c r="D14" s="60" t="s">
        <v>18</v>
      </c>
      <c r="E14" s="61">
        <v>1</v>
      </c>
      <c r="F14" s="61">
        <v>2</v>
      </c>
      <c r="G14" s="61">
        <f t="shared" si="0"/>
        <v>3</v>
      </c>
      <c r="H14" s="61">
        <v>4</v>
      </c>
      <c r="I14" s="61">
        <v>4</v>
      </c>
      <c r="J14" s="61">
        <f t="shared" si="1"/>
        <v>8</v>
      </c>
      <c r="K14" s="69"/>
    </row>
    <row r="15" spans="1:17" ht="19.5" customHeight="1" x14ac:dyDescent="0.25">
      <c r="A15" s="4"/>
      <c r="B15" s="9"/>
      <c r="C15" s="80" t="s">
        <v>19</v>
      </c>
      <c r="D15" s="80"/>
      <c r="E15" s="16">
        <f t="shared" ref="E15:F15" si="2">SUM(E8:E14)</f>
        <v>19</v>
      </c>
      <c r="F15" s="16">
        <f t="shared" si="2"/>
        <v>10</v>
      </c>
      <c r="G15" s="16">
        <f>SUM(G8:G14)</f>
        <v>29</v>
      </c>
      <c r="H15" s="16">
        <f t="shared" ref="H15:I15" si="3">SUM(H8:H14)</f>
        <v>25</v>
      </c>
      <c r="I15" s="16">
        <f t="shared" si="3"/>
        <v>37</v>
      </c>
      <c r="J15" s="16">
        <f>SUM(J8:J14)</f>
        <v>62</v>
      </c>
      <c r="K15" s="69"/>
    </row>
    <row r="16" spans="1:17" s="15" customFormat="1" ht="19.5" customHeight="1" x14ac:dyDescent="0.25">
      <c r="A16" s="13"/>
      <c r="B16" s="14"/>
      <c r="C16" s="79" t="s">
        <v>20</v>
      </c>
      <c r="D16" s="79"/>
      <c r="E16" s="79"/>
      <c r="F16" s="79"/>
      <c r="G16" s="79"/>
      <c r="H16" s="64"/>
      <c r="I16" s="64"/>
      <c r="J16" s="74"/>
      <c r="K16" s="69"/>
      <c r="L16"/>
      <c r="M16"/>
      <c r="N16"/>
      <c r="O16"/>
      <c r="P16"/>
      <c r="Q16"/>
    </row>
    <row r="17" spans="1:17" ht="19.5" customHeight="1" x14ac:dyDescent="0.25">
      <c r="A17" s="4"/>
      <c r="B17" s="9"/>
      <c r="C17" s="60" t="s">
        <v>21</v>
      </c>
      <c r="D17" s="60" t="s">
        <v>22</v>
      </c>
      <c r="E17" s="61">
        <v>3</v>
      </c>
      <c r="F17" s="61">
        <v>6</v>
      </c>
      <c r="G17" s="61">
        <f t="shared" ref="G17:G23" si="4">+F17+E17</f>
        <v>9</v>
      </c>
      <c r="H17" s="61">
        <v>7</v>
      </c>
      <c r="I17" s="61">
        <v>4</v>
      </c>
      <c r="J17" s="61">
        <f t="shared" ref="J17:J23" si="5">+I17+H17</f>
        <v>11</v>
      </c>
      <c r="K17" s="69"/>
    </row>
    <row r="18" spans="1:17" ht="19.5" customHeight="1" x14ac:dyDescent="0.25">
      <c r="A18" s="4"/>
      <c r="B18" s="9"/>
      <c r="C18" s="58" t="s">
        <v>23</v>
      </c>
      <c r="D18" s="58" t="s">
        <v>24</v>
      </c>
      <c r="E18" s="59">
        <v>0</v>
      </c>
      <c r="F18" s="59">
        <v>2</v>
      </c>
      <c r="G18" s="59">
        <f t="shared" si="4"/>
        <v>2</v>
      </c>
      <c r="H18" s="59">
        <v>1</v>
      </c>
      <c r="I18" s="59">
        <v>3</v>
      </c>
      <c r="J18" s="59">
        <f t="shared" si="5"/>
        <v>4</v>
      </c>
      <c r="K18" s="69"/>
    </row>
    <row r="19" spans="1:17" ht="19.5" customHeight="1" x14ac:dyDescent="0.25">
      <c r="A19" s="4"/>
      <c r="B19" s="9"/>
      <c r="C19" s="60" t="s">
        <v>25</v>
      </c>
      <c r="D19" s="60" t="s">
        <v>26</v>
      </c>
      <c r="E19" s="61">
        <v>3</v>
      </c>
      <c r="F19" s="61">
        <v>3</v>
      </c>
      <c r="G19" s="61">
        <f t="shared" si="4"/>
        <v>6</v>
      </c>
      <c r="H19" s="61">
        <f>1+0</f>
        <v>1</v>
      </c>
      <c r="I19" s="61">
        <f>2+1</f>
        <v>3</v>
      </c>
      <c r="J19" s="61">
        <f t="shared" si="5"/>
        <v>4</v>
      </c>
      <c r="K19" s="69"/>
    </row>
    <row r="20" spans="1:17" ht="19.5" customHeight="1" x14ac:dyDescent="0.25">
      <c r="A20" s="4"/>
      <c r="B20" s="9"/>
      <c r="C20" s="58" t="s">
        <v>27</v>
      </c>
      <c r="D20" s="58" t="s">
        <v>28</v>
      </c>
      <c r="E20" s="59">
        <v>1</v>
      </c>
      <c r="F20" s="59">
        <v>10</v>
      </c>
      <c r="G20" s="59">
        <f t="shared" si="4"/>
        <v>11</v>
      </c>
      <c r="H20" s="59">
        <v>0</v>
      </c>
      <c r="I20" s="59">
        <f>4+5</f>
        <v>9</v>
      </c>
      <c r="J20" s="59">
        <f t="shared" si="5"/>
        <v>9</v>
      </c>
      <c r="K20" s="69"/>
    </row>
    <row r="21" spans="1:17" ht="19.5" customHeight="1" x14ac:dyDescent="0.25">
      <c r="A21" s="4"/>
      <c r="B21" s="9"/>
      <c r="C21" s="60" t="s">
        <v>95</v>
      </c>
      <c r="D21" s="60" t="s">
        <v>96</v>
      </c>
      <c r="E21" s="61">
        <v>0</v>
      </c>
      <c r="F21" s="61">
        <v>0</v>
      </c>
      <c r="G21" s="61">
        <v>0</v>
      </c>
      <c r="H21" s="61">
        <v>3</v>
      </c>
      <c r="I21" s="61">
        <v>2</v>
      </c>
      <c r="J21" s="61">
        <f t="shared" si="5"/>
        <v>5</v>
      </c>
      <c r="K21" s="69"/>
    </row>
    <row r="22" spans="1:17" ht="19.5" customHeight="1" x14ac:dyDescent="0.25">
      <c r="A22" s="4"/>
      <c r="B22" s="9"/>
      <c r="C22" s="58" t="s">
        <v>29</v>
      </c>
      <c r="D22" s="58" t="s">
        <v>30</v>
      </c>
      <c r="E22" s="59">
        <v>3</v>
      </c>
      <c r="F22" s="59">
        <v>2</v>
      </c>
      <c r="G22" s="59">
        <f t="shared" si="4"/>
        <v>5</v>
      </c>
      <c r="H22" s="59">
        <f>2+1</f>
        <v>3</v>
      </c>
      <c r="I22" s="59">
        <f>0+2</f>
        <v>2</v>
      </c>
      <c r="J22" s="59">
        <f t="shared" si="5"/>
        <v>5</v>
      </c>
      <c r="K22" s="69"/>
    </row>
    <row r="23" spans="1:17" ht="19.5" customHeight="1" x14ac:dyDescent="0.25">
      <c r="A23" s="4"/>
      <c r="B23" s="9"/>
      <c r="C23" s="60" t="s">
        <v>31</v>
      </c>
      <c r="D23" s="60" t="s">
        <v>32</v>
      </c>
      <c r="E23" s="61">
        <v>1</v>
      </c>
      <c r="F23" s="61">
        <v>1</v>
      </c>
      <c r="G23" s="61">
        <f t="shared" si="4"/>
        <v>2</v>
      </c>
      <c r="H23" s="61">
        <v>1</v>
      </c>
      <c r="I23" s="61">
        <v>8</v>
      </c>
      <c r="J23" s="61">
        <f t="shared" si="5"/>
        <v>9</v>
      </c>
      <c r="K23" s="69"/>
    </row>
    <row r="24" spans="1:17" ht="19.5" customHeight="1" x14ac:dyDescent="0.25">
      <c r="A24" s="4"/>
      <c r="B24" s="9"/>
      <c r="C24" s="81" t="s">
        <v>19</v>
      </c>
      <c r="D24" s="81"/>
      <c r="E24" s="17">
        <f t="shared" ref="E24:J24" si="6">SUM(E17:E23)</f>
        <v>11</v>
      </c>
      <c r="F24" s="17">
        <f t="shared" si="6"/>
        <v>24</v>
      </c>
      <c r="G24" s="17">
        <f t="shared" si="6"/>
        <v>35</v>
      </c>
      <c r="H24" s="17">
        <f t="shared" si="6"/>
        <v>16</v>
      </c>
      <c r="I24" s="17">
        <f t="shared" si="6"/>
        <v>31</v>
      </c>
      <c r="J24" s="17">
        <f t="shared" si="6"/>
        <v>47</v>
      </c>
      <c r="K24" s="69"/>
    </row>
    <row r="25" spans="1:17" s="15" customFormat="1" ht="19.5" customHeight="1" x14ac:dyDescent="0.25">
      <c r="A25" s="13"/>
      <c r="B25" s="14"/>
      <c r="C25" s="79" t="s">
        <v>33</v>
      </c>
      <c r="D25" s="79"/>
      <c r="E25" s="79"/>
      <c r="F25" s="79"/>
      <c r="G25" s="79"/>
      <c r="H25" s="64"/>
      <c r="I25" s="64"/>
      <c r="J25" s="74"/>
      <c r="K25" s="69"/>
      <c r="L25"/>
      <c r="M25"/>
      <c r="N25"/>
      <c r="O25"/>
      <c r="P25"/>
      <c r="Q25"/>
    </row>
    <row r="26" spans="1:17" s="15" customFormat="1" ht="19.5" customHeight="1" x14ac:dyDescent="0.25">
      <c r="A26" s="13"/>
      <c r="B26" s="14"/>
      <c r="C26" s="60" t="s">
        <v>34</v>
      </c>
      <c r="D26" s="60" t="s">
        <v>35</v>
      </c>
      <c r="E26" s="61">
        <v>2</v>
      </c>
      <c r="F26" s="61">
        <v>8</v>
      </c>
      <c r="G26" s="61">
        <f t="shared" ref="G26:G34" si="7">+F26+E26</f>
        <v>10</v>
      </c>
      <c r="H26" s="61">
        <v>1</v>
      </c>
      <c r="I26" s="61">
        <v>4</v>
      </c>
      <c r="J26" s="61">
        <f t="shared" ref="J26:J34" si="8">+I26+H26</f>
        <v>5</v>
      </c>
      <c r="K26" s="69"/>
      <c r="L26"/>
      <c r="M26"/>
      <c r="N26"/>
      <c r="O26"/>
      <c r="P26"/>
      <c r="Q26"/>
    </row>
    <row r="27" spans="1:17" s="15" customFormat="1" ht="19.5" customHeight="1" x14ac:dyDescent="0.25">
      <c r="A27" s="13"/>
      <c r="B27" s="14"/>
      <c r="C27" s="58" t="s">
        <v>36</v>
      </c>
      <c r="D27" s="58" t="s">
        <v>37</v>
      </c>
      <c r="E27" s="59">
        <v>1</v>
      </c>
      <c r="F27" s="59">
        <v>2</v>
      </c>
      <c r="G27" s="59">
        <f t="shared" si="7"/>
        <v>3</v>
      </c>
      <c r="H27" s="59">
        <v>3</v>
      </c>
      <c r="I27" s="59">
        <v>7</v>
      </c>
      <c r="J27" s="59">
        <f t="shared" si="8"/>
        <v>10</v>
      </c>
      <c r="K27" s="69"/>
      <c r="L27"/>
      <c r="M27"/>
      <c r="N27"/>
      <c r="O27"/>
      <c r="P27"/>
      <c r="Q27"/>
    </row>
    <row r="28" spans="1:17" s="15" customFormat="1" ht="19.5" customHeight="1" x14ac:dyDescent="0.25">
      <c r="A28" s="13"/>
      <c r="B28" s="14"/>
      <c r="C28" s="60" t="s">
        <v>38</v>
      </c>
      <c r="D28" s="60" t="s">
        <v>40</v>
      </c>
      <c r="E28" s="61">
        <v>0</v>
      </c>
      <c r="F28" s="61">
        <v>5</v>
      </c>
      <c r="G28" s="61">
        <f t="shared" si="7"/>
        <v>5</v>
      </c>
      <c r="H28" s="61">
        <v>2</v>
      </c>
      <c r="I28" s="61">
        <v>1</v>
      </c>
      <c r="J28" s="61">
        <f t="shared" si="8"/>
        <v>3</v>
      </c>
      <c r="K28" s="69"/>
      <c r="L28"/>
      <c r="M28"/>
      <c r="N28"/>
      <c r="O28"/>
      <c r="P28"/>
      <c r="Q28"/>
    </row>
    <row r="29" spans="1:17" s="15" customFormat="1" ht="19.5" customHeight="1" x14ac:dyDescent="0.25">
      <c r="A29" s="13"/>
      <c r="B29" s="14"/>
      <c r="C29" s="58" t="s">
        <v>38</v>
      </c>
      <c r="D29" s="58" t="s">
        <v>39</v>
      </c>
      <c r="E29" s="59">
        <v>6</v>
      </c>
      <c r="F29" s="59">
        <v>5</v>
      </c>
      <c r="G29" s="59">
        <f t="shared" si="7"/>
        <v>11</v>
      </c>
      <c r="H29" s="59">
        <v>3</v>
      </c>
      <c r="I29" s="59">
        <v>5</v>
      </c>
      <c r="J29" s="59">
        <f t="shared" si="8"/>
        <v>8</v>
      </c>
      <c r="K29" s="69"/>
      <c r="L29"/>
      <c r="M29"/>
      <c r="N29"/>
      <c r="O29"/>
      <c r="P29"/>
      <c r="Q29"/>
    </row>
    <row r="30" spans="1:17" s="15" customFormat="1" ht="19.5" customHeight="1" x14ac:dyDescent="0.25">
      <c r="A30" s="13"/>
      <c r="B30" s="14"/>
      <c r="C30" s="60" t="s">
        <v>41</v>
      </c>
      <c r="D30" s="60" t="s">
        <v>42</v>
      </c>
      <c r="E30" s="61">
        <v>1</v>
      </c>
      <c r="F30" s="61">
        <v>1</v>
      </c>
      <c r="G30" s="61">
        <f t="shared" si="7"/>
        <v>2</v>
      </c>
      <c r="H30" s="61">
        <v>8</v>
      </c>
      <c r="I30" s="61">
        <v>1</v>
      </c>
      <c r="J30" s="61">
        <f t="shared" si="8"/>
        <v>9</v>
      </c>
      <c r="K30" s="70"/>
      <c r="L30"/>
      <c r="M30"/>
      <c r="N30"/>
      <c r="O30"/>
      <c r="P30"/>
      <c r="Q30"/>
    </row>
    <row r="31" spans="1:17" s="15" customFormat="1" ht="19.5" customHeight="1" x14ac:dyDescent="0.25">
      <c r="A31" s="13"/>
      <c r="B31" s="14"/>
      <c r="C31" s="58" t="s">
        <v>43</v>
      </c>
      <c r="D31" s="58" t="s">
        <v>44</v>
      </c>
      <c r="E31" s="59">
        <v>1</v>
      </c>
      <c r="F31" s="59">
        <v>5</v>
      </c>
      <c r="G31" s="59">
        <f t="shared" si="7"/>
        <v>6</v>
      </c>
      <c r="H31" s="59">
        <v>0</v>
      </c>
      <c r="I31" s="59">
        <v>1</v>
      </c>
      <c r="J31" s="59">
        <f t="shared" si="8"/>
        <v>1</v>
      </c>
      <c r="K31" s="70"/>
      <c r="L31"/>
      <c r="M31"/>
      <c r="N31"/>
      <c r="O31"/>
      <c r="P31"/>
      <c r="Q31"/>
    </row>
    <row r="32" spans="1:17" s="15" customFormat="1" ht="19.5" customHeight="1" x14ac:dyDescent="0.25">
      <c r="A32" s="13"/>
      <c r="B32" s="14"/>
      <c r="C32" s="60" t="s">
        <v>45</v>
      </c>
      <c r="D32" s="60" t="s">
        <v>46</v>
      </c>
      <c r="E32" s="61">
        <v>1</v>
      </c>
      <c r="F32" s="61"/>
      <c r="G32" s="61">
        <f t="shared" si="7"/>
        <v>1</v>
      </c>
      <c r="H32" s="61">
        <v>5</v>
      </c>
      <c r="I32" s="61">
        <v>2</v>
      </c>
      <c r="J32" s="61">
        <f t="shared" si="8"/>
        <v>7</v>
      </c>
      <c r="K32" s="70"/>
      <c r="L32"/>
      <c r="M32"/>
      <c r="N32"/>
      <c r="O32"/>
      <c r="P32"/>
      <c r="Q32"/>
    </row>
    <row r="33" spans="1:17" s="15" customFormat="1" ht="19.5" customHeight="1" x14ac:dyDescent="0.25">
      <c r="A33" s="13"/>
      <c r="B33" s="14"/>
      <c r="C33" s="58" t="s">
        <v>47</v>
      </c>
      <c r="D33" s="58" t="s">
        <v>48</v>
      </c>
      <c r="E33" s="59">
        <v>0</v>
      </c>
      <c r="F33" s="59">
        <v>2</v>
      </c>
      <c r="G33" s="59">
        <f t="shared" si="7"/>
        <v>2</v>
      </c>
      <c r="H33" s="59">
        <v>2</v>
      </c>
      <c r="I33" s="59">
        <f>1+5</f>
        <v>6</v>
      </c>
      <c r="J33" s="59">
        <f t="shared" si="8"/>
        <v>8</v>
      </c>
      <c r="K33" s="70"/>
      <c r="L33"/>
      <c r="M33"/>
      <c r="N33"/>
      <c r="O33"/>
      <c r="P33"/>
      <c r="Q33"/>
    </row>
    <row r="34" spans="1:17" s="15" customFormat="1" ht="19.5" customHeight="1" x14ac:dyDescent="0.25">
      <c r="A34" s="13"/>
      <c r="B34" s="14"/>
      <c r="C34" s="60" t="s">
        <v>49</v>
      </c>
      <c r="D34" s="60" t="s">
        <v>50</v>
      </c>
      <c r="E34" s="61">
        <v>0</v>
      </c>
      <c r="F34" s="61">
        <v>6</v>
      </c>
      <c r="G34" s="61">
        <f t="shared" si="7"/>
        <v>6</v>
      </c>
      <c r="H34" s="61">
        <v>3</v>
      </c>
      <c r="I34" s="61">
        <v>1</v>
      </c>
      <c r="J34" s="61">
        <f t="shared" si="8"/>
        <v>4</v>
      </c>
      <c r="K34" s="70"/>
      <c r="L34"/>
      <c r="M34"/>
      <c r="N34"/>
      <c r="O34"/>
      <c r="P34"/>
      <c r="Q34"/>
    </row>
    <row r="35" spans="1:17" ht="19.5" customHeight="1" x14ac:dyDescent="0.25">
      <c r="A35" s="4"/>
      <c r="B35" s="9"/>
      <c r="C35" s="81" t="s">
        <v>19</v>
      </c>
      <c r="D35" s="81"/>
      <c r="E35" s="17">
        <f t="shared" ref="E35:J35" si="9">SUM(E26:E34)</f>
        <v>12</v>
      </c>
      <c r="F35" s="17">
        <f t="shared" si="9"/>
        <v>34</v>
      </c>
      <c r="G35" s="17">
        <f t="shared" si="9"/>
        <v>46</v>
      </c>
      <c r="H35" s="17">
        <f t="shared" si="9"/>
        <v>27</v>
      </c>
      <c r="I35" s="17">
        <f t="shared" si="9"/>
        <v>28</v>
      </c>
      <c r="J35" s="17">
        <f t="shared" si="9"/>
        <v>55</v>
      </c>
      <c r="K35" s="68"/>
    </row>
    <row r="36" spans="1:17" s="15" customFormat="1" ht="19.5" customHeight="1" x14ac:dyDescent="0.25">
      <c r="A36" s="13"/>
      <c r="B36" s="14"/>
      <c r="C36" s="83" t="s">
        <v>51</v>
      </c>
      <c r="D36" s="83"/>
      <c r="E36" s="83"/>
      <c r="F36" s="83"/>
      <c r="G36" s="83"/>
      <c r="H36" s="65"/>
      <c r="I36" s="65"/>
      <c r="J36" s="74"/>
      <c r="K36" s="70"/>
      <c r="L36"/>
      <c r="M36"/>
      <c r="N36"/>
      <c r="O36"/>
      <c r="P36"/>
      <c r="Q36"/>
    </row>
    <row r="37" spans="1:17" ht="19.5" customHeight="1" x14ac:dyDescent="0.25">
      <c r="A37" s="4"/>
      <c r="B37" s="9"/>
      <c r="C37" s="60" t="s">
        <v>52</v>
      </c>
      <c r="D37" s="60" t="s">
        <v>53</v>
      </c>
      <c r="E37" s="61">
        <v>2</v>
      </c>
      <c r="F37" s="61">
        <v>8</v>
      </c>
      <c r="G37" s="61">
        <f t="shared" ref="G37:G50" si="10">+F37+E37</f>
        <v>10</v>
      </c>
      <c r="H37" s="61">
        <v>1</v>
      </c>
      <c r="I37" s="61">
        <f>6+3</f>
        <v>9</v>
      </c>
      <c r="J37" s="61">
        <f t="shared" ref="J37:J50" si="11">+I37+H37</f>
        <v>10</v>
      </c>
      <c r="K37" s="68"/>
    </row>
    <row r="38" spans="1:17" s="15" customFormat="1" ht="19.5" customHeight="1" x14ac:dyDescent="0.25">
      <c r="A38" s="13"/>
      <c r="B38" s="14"/>
      <c r="C38" s="58" t="s">
        <v>54</v>
      </c>
      <c r="D38" s="58" t="s">
        <v>55</v>
      </c>
      <c r="E38" s="59">
        <v>2</v>
      </c>
      <c r="F38" s="59">
        <v>0</v>
      </c>
      <c r="G38" s="59">
        <f t="shared" si="10"/>
        <v>2</v>
      </c>
      <c r="H38" s="59">
        <v>1</v>
      </c>
      <c r="I38" s="59">
        <v>4</v>
      </c>
      <c r="J38" s="59">
        <f t="shared" si="11"/>
        <v>5</v>
      </c>
      <c r="K38" s="70"/>
      <c r="L38"/>
      <c r="M38"/>
      <c r="N38"/>
      <c r="O38"/>
      <c r="P38"/>
      <c r="Q38"/>
    </row>
    <row r="39" spans="1:17" ht="19.5" customHeight="1" x14ac:dyDescent="0.25">
      <c r="A39" s="4"/>
      <c r="B39" s="9"/>
      <c r="C39" s="60" t="s">
        <v>56</v>
      </c>
      <c r="D39" s="60" t="s">
        <v>57</v>
      </c>
      <c r="E39" s="61">
        <v>1</v>
      </c>
      <c r="F39" s="61">
        <v>4</v>
      </c>
      <c r="G39" s="61">
        <f t="shared" si="10"/>
        <v>5</v>
      </c>
      <c r="H39" s="61">
        <v>3</v>
      </c>
      <c r="I39" s="61">
        <f>2+3</f>
        <v>5</v>
      </c>
      <c r="J39" s="61">
        <f t="shared" si="11"/>
        <v>8</v>
      </c>
      <c r="K39" s="68"/>
    </row>
    <row r="40" spans="1:17" ht="19.5" customHeight="1" x14ac:dyDescent="0.25">
      <c r="A40" s="4"/>
      <c r="B40" s="9"/>
      <c r="C40" s="58" t="s">
        <v>58</v>
      </c>
      <c r="D40" s="58" t="s">
        <v>59</v>
      </c>
      <c r="E40" s="59">
        <v>2</v>
      </c>
      <c r="F40" s="59">
        <v>6</v>
      </c>
      <c r="G40" s="59">
        <f t="shared" si="10"/>
        <v>8</v>
      </c>
      <c r="H40" s="59">
        <v>1</v>
      </c>
      <c r="I40" s="59">
        <v>6</v>
      </c>
      <c r="J40" s="59">
        <f t="shared" si="11"/>
        <v>7</v>
      </c>
      <c r="K40" s="68"/>
    </row>
    <row r="41" spans="1:17" s="15" customFormat="1" ht="19.5" customHeight="1" x14ac:dyDescent="0.25">
      <c r="A41" s="13"/>
      <c r="B41" s="14"/>
      <c r="C41" s="60" t="s">
        <v>60</v>
      </c>
      <c r="D41" s="60" t="s">
        <v>61</v>
      </c>
      <c r="E41" s="61">
        <v>1</v>
      </c>
      <c r="F41" s="61">
        <v>6</v>
      </c>
      <c r="G41" s="61">
        <f t="shared" si="10"/>
        <v>7</v>
      </c>
      <c r="H41" s="61">
        <v>2</v>
      </c>
      <c r="I41" s="61">
        <v>11</v>
      </c>
      <c r="J41" s="61">
        <f t="shared" si="11"/>
        <v>13</v>
      </c>
      <c r="K41" s="70"/>
      <c r="L41"/>
      <c r="M41"/>
      <c r="N41"/>
      <c r="O41"/>
      <c r="P41"/>
      <c r="Q41"/>
    </row>
    <row r="42" spans="1:17" ht="19.5" customHeight="1" x14ac:dyDescent="0.25">
      <c r="A42" s="4"/>
      <c r="B42" s="9"/>
      <c r="C42" s="58" t="s">
        <v>62</v>
      </c>
      <c r="D42" s="58" t="s">
        <v>63</v>
      </c>
      <c r="E42" s="59">
        <v>5</v>
      </c>
      <c r="F42" s="59">
        <v>3</v>
      </c>
      <c r="G42" s="59">
        <f t="shared" si="10"/>
        <v>8</v>
      </c>
      <c r="H42" s="59">
        <v>4</v>
      </c>
      <c r="I42" s="59">
        <v>4</v>
      </c>
      <c r="J42" s="59">
        <f t="shared" si="11"/>
        <v>8</v>
      </c>
      <c r="K42" s="68"/>
    </row>
    <row r="43" spans="1:17" ht="19.5" customHeight="1" x14ac:dyDescent="0.25">
      <c r="A43" s="4"/>
      <c r="B43" s="9"/>
      <c r="C43" s="60" t="s">
        <v>62</v>
      </c>
      <c r="D43" s="60" t="s">
        <v>64</v>
      </c>
      <c r="E43" s="61">
        <v>3</v>
      </c>
      <c r="F43" s="61">
        <v>4</v>
      </c>
      <c r="G43" s="61">
        <f t="shared" si="10"/>
        <v>7</v>
      </c>
      <c r="H43" s="61">
        <v>3</v>
      </c>
      <c r="I43" s="61">
        <v>2</v>
      </c>
      <c r="J43" s="61">
        <f t="shared" si="11"/>
        <v>5</v>
      </c>
      <c r="K43" s="68"/>
    </row>
    <row r="44" spans="1:17" ht="19.5" customHeight="1" x14ac:dyDescent="0.25">
      <c r="A44" s="4"/>
      <c r="B44" s="9"/>
      <c r="C44" s="58" t="s">
        <v>65</v>
      </c>
      <c r="D44" s="58" t="s">
        <v>66</v>
      </c>
      <c r="E44" s="59">
        <v>2</v>
      </c>
      <c r="F44" s="59">
        <v>3</v>
      </c>
      <c r="G44" s="59">
        <f t="shared" si="10"/>
        <v>5</v>
      </c>
      <c r="H44" s="59">
        <v>4</v>
      </c>
      <c r="I44" s="59">
        <v>0</v>
      </c>
      <c r="J44" s="59">
        <f t="shared" si="11"/>
        <v>4</v>
      </c>
      <c r="K44" s="68"/>
    </row>
    <row r="45" spans="1:17" ht="19.5" customHeight="1" x14ac:dyDescent="0.25">
      <c r="A45" s="4"/>
      <c r="B45" s="9"/>
      <c r="C45" s="60" t="s">
        <v>88</v>
      </c>
      <c r="D45" s="60" t="s">
        <v>70</v>
      </c>
      <c r="E45" s="61">
        <v>8</v>
      </c>
      <c r="F45" s="61">
        <v>7</v>
      </c>
      <c r="G45" s="61">
        <f t="shared" si="10"/>
        <v>15</v>
      </c>
      <c r="H45" s="61">
        <f>2+1+3</f>
        <v>6</v>
      </c>
      <c r="I45" s="61">
        <f>3+4+5</f>
        <v>12</v>
      </c>
      <c r="J45" s="61">
        <f t="shared" si="11"/>
        <v>18</v>
      </c>
      <c r="K45" s="68"/>
    </row>
    <row r="46" spans="1:17" ht="19.5" customHeight="1" x14ac:dyDescent="0.25">
      <c r="A46" s="4"/>
      <c r="B46" s="9"/>
      <c r="C46" s="58" t="s">
        <v>92</v>
      </c>
      <c r="D46" s="58" t="s">
        <v>93</v>
      </c>
      <c r="E46" s="59" t="s">
        <v>94</v>
      </c>
      <c r="F46" s="59" t="s">
        <v>94</v>
      </c>
      <c r="G46" s="59" t="s">
        <v>94</v>
      </c>
      <c r="H46" s="59">
        <f>3+2</f>
        <v>5</v>
      </c>
      <c r="I46" s="59">
        <f>2+1</f>
        <v>3</v>
      </c>
      <c r="J46" s="59">
        <f t="shared" si="11"/>
        <v>8</v>
      </c>
      <c r="K46" s="68"/>
    </row>
    <row r="47" spans="1:17" ht="19.5" customHeight="1" x14ac:dyDescent="0.25">
      <c r="A47" s="4"/>
      <c r="B47" s="9"/>
      <c r="C47" s="60" t="s">
        <v>97</v>
      </c>
      <c r="D47" s="60" t="s">
        <v>98</v>
      </c>
      <c r="E47" s="61" t="s">
        <v>94</v>
      </c>
      <c r="F47" s="61" t="s">
        <v>94</v>
      </c>
      <c r="G47" s="61" t="s">
        <v>94</v>
      </c>
      <c r="H47" s="61">
        <v>1</v>
      </c>
      <c r="I47" s="61">
        <v>4</v>
      </c>
      <c r="J47" s="61">
        <f t="shared" si="11"/>
        <v>5</v>
      </c>
      <c r="K47" s="68"/>
    </row>
    <row r="48" spans="1:17" s="15" customFormat="1" ht="19.5" customHeight="1" x14ac:dyDescent="0.25">
      <c r="A48" s="13"/>
      <c r="B48" s="14"/>
      <c r="C48" s="58" t="s">
        <v>67</v>
      </c>
      <c r="D48" s="58" t="s">
        <v>89</v>
      </c>
      <c r="E48" s="59">
        <v>2</v>
      </c>
      <c r="F48" s="59">
        <v>7</v>
      </c>
      <c r="G48" s="59">
        <f t="shared" si="10"/>
        <v>9</v>
      </c>
      <c r="H48" s="59">
        <f>0+0+0</f>
        <v>0</v>
      </c>
      <c r="I48" s="59">
        <f>3+2+5</f>
        <v>10</v>
      </c>
      <c r="J48" s="59">
        <f t="shared" si="11"/>
        <v>10</v>
      </c>
      <c r="K48" s="70"/>
      <c r="L48"/>
      <c r="M48"/>
      <c r="N48"/>
      <c r="O48"/>
      <c r="P48"/>
      <c r="Q48"/>
    </row>
    <row r="49" spans="1:17" ht="19.5" customHeight="1" x14ac:dyDescent="0.25">
      <c r="A49" s="4"/>
      <c r="B49" s="9"/>
      <c r="C49" s="60" t="s">
        <v>68</v>
      </c>
      <c r="D49" s="60" t="s">
        <v>69</v>
      </c>
      <c r="E49" s="61">
        <v>3</v>
      </c>
      <c r="F49" s="61">
        <v>4</v>
      </c>
      <c r="G49" s="61">
        <f t="shared" si="10"/>
        <v>7</v>
      </c>
      <c r="H49" s="61">
        <v>6</v>
      </c>
      <c r="I49" s="61">
        <v>4</v>
      </c>
      <c r="J49" s="61">
        <f t="shared" si="11"/>
        <v>10</v>
      </c>
      <c r="K49" s="68"/>
    </row>
    <row r="50" spans="1:17" ht="19.5" customHeight="1" x14ac:dyDescent="0.25">
      <c r="A50" s="4"/>
      <c r="B50" s="9"/>
      <c r="C50" s="58" t="s">
        <v>71</v>
      </c>
      <c r="D50" s="58" t="s">
        <v>72</v>
      </c>
      <c r="E50" s="59">
        <v>1</v>
      </c>
      <c r="F50" s="59">
        <v>2</v>
      </c>
      <c r="G50" s="59">
        <f t="shared" si="10"/>
        <v>3</v>
      </c>
      <c r="H50" s="59">
        <v>1</v>
      </c>
      <c r="I50" s="59">
        <v>0</v>
      </c>
      <c r="J50" s="59">
        <f t="shared" si="11"/>
        <v>1</v>
      </c>
      <c r="K50" s="68"/>
    </row>
    <row r="51" spans="1:17" s="21" customFormat="1" ht="19.5" customHeight="1" x14ac:dyDescent="0.25">
      <c r="A51" s="18"/>
      <c r="B51" s="19"/>
      <c r="C51" s="80" t="s">
        <v>19</v>
      </c>
      <c r="D51" s="80"/>
      <c r="E51" s="20">
        <f>SUM(E37:E50)</f>
        <v>32</v>
      </c>
      <c r="F51" s="20">
        <f>SUM(F37:F50)</f>
        <v>54</v>
      </c>
      <c r="G51" s="20">
        <f>SUM(G37:G50)</f>
        <v>86</v>
      </c>
      <c r="H51" s="20">
        <f>SUM(H37:H50)</f>
        <v>38</v>
      </c>
      <c r="I51" s="20">
        <f>SUM(I37:I50)</f>
        <v>74</v>
      </c>
      <c r="J51" s="20">
        <f>SUM(J37:J50)</f>
        <v>112</v>
      </c>
      <c r="K51" s="71"/>
      <c r="L51"/>
      <c r="M51"/>
      <c r="N51"/>
      <c r="O51"/>
      <c r="P51"/>
      <c r="Q51"/>
    </row>
    <row r="52" spans="1:17" s="15" customFormat="1" ht="19.5" customHeight="1" x14ac:dyDescent="0.25">
      <c r="A52" s="13"/>
      <c r="B52" s="14"/>
      <c r="C52" s="83" t="s">
        <v>73</v>
      </c>
      <c r="D52" s="83"/>
      <c r="E52" s="83"/>
      <c r="F52" s="83"/>
      <c r="G52" s="83"/>
      <c r="H52" s="65"/>
      <c r="I52" s="65"/>
      <c r="J52" s="74"/>
      <c r="K52" s="70"/>
      <c r="L52"/>
      <c r="M52"/>
      <c r="N52"/>
      <c r="O52"/>
      <c r="P52"/>
      <c r="Q52"/>
    </row>
    <row r="53" spans="1:17" ht="19.5" customHeight="1" x14ac:dyDescent="0.25">
      <c r="A53" s="4"/>
      <c r="B53" s="9"/>
      <c r="C53" s="60" t="s">
        <v>74</v>
      </c>
      <c r="D53" s="60" t="s">
        <v>75</v>
      </c>
      <c r="E53" s="61">
        <v>1</v>
      </c>
      <c r="F53" s="61">
        <v>16</v>
      </c>
      <c r="G53" s="61">
        <f t="shared" ref="G53:G58" si="12">+F53+E53</f>
        <v>17</v>
      </c>
      <c r="H53" s="61">
        <f>2+1</f>
        <v>3</v>
      </c>
      <c r="I53" s="61">
        <f>11+8</f>
        <v>19</v>
      </c>
      <c r="J53" s="61">
        <f t="shared" ref="J53:J58" si="13">+I53+H53</f>
        <v>22</v>
      </c>
      <c r="K53" s="68"/>
    </row>
    <row r="54" spans="1:17" ht="19.5" customHeight="1" x14ac:dyDescent="0.25">
      <c r="A54" s="4"/>
      <c r="B54" s="9"/>
      <c r="C54" s="58" t="s">
        <v>76</v>
      </c>
      <c r="D54" s="58" t="s">
        <v>77</v>
      </c>
      <c r="E54" s="59">
        <v>3</v>
      </c>
      <c r="F54" s="59">
        <v>11</v>
      </c>
      <c r="G54" s="59">
        <f t="shared" si="12"/>
        <v>14</v>
      </c>
      <c r="H54" s="59">
        <v>1</v>
      </c>
      <c r="I54" s="59">
        <v>11</v>
      </c>
      <c r="J54" s="59">
        <f t="shared" si="13"/>
        <v>12</v>
      </c>
      <c r="K54" s="68"/>
    </row>
    <row r="55" spans="1:17" ht="19.5" customHeight="1" x14ac:dyDescent="0.25">
      <c r="A55" s="4"/>
      <c r="B55" s="9"/>
      <c r="C55" s="60" t="s">
        <v>78</v>
      </c>
      <c r="D55" s="60" t="s">
        <v>79</v>
      </c>
      <c r="E55" s="61">
        <v>0</v>
      </c>
      <c r="F55" s="61">
        <v>7</v>
      </c>
      <c r="G55" s="61">
        <f t="shared" si="12"/>
        <v>7</v>
      </c>
      <c r="H55" s="61">
        <f>0+1</f>
        <v>1</v>
      </c>
      <c r="I55" s="61">
        <f>3+2</f>
        <v>5</v>
      </c>
      <c r="J55" s="61">
        <f t="shared" si="13"/>
        <v>6</v>
      </c>
      <c r="K55" s="68"/>
    </row>
    <row r="56" spans="1:17" ht="19.5" customHeight="1" x14ac:dyDescent="0.25">
      <c r="A56" s="4"/>
      <c r="B56" s="9"/>
      <c r="C56" s="58" t="s">
        <v>78</v>
      </c>
      <c r="D56" s="58" t="s">
        <v>80</v>
      </c>
      <c r="E56" s="59">
        <v>2</v>
      </c>
      <c r="F56" s="59">
        <v>4</v>
      </c>
      <c r="G56" s="59">
        <f t="shared" si="12"/>
        <v>6</v>
      </c>
      <c r="H56" s="59">
        <v>1</v>
      </c>
      <c r="I56" s="59">
        <v>7</v>
      </c>
      <c r="J56" s="59">
        <f t="shared" si="13"/>
        <v>8</v>
      </c>
      <c r="K56" s="68"/>
    </row>
    <row r="57" spans="1:17" ht="19.5" customHeight="1" x14ac:dyDescent="0.25">
      <c r="A57" s="4"/>
      <c r="B57" s="9"/>
      <c r="C57" s="60" t="s">
        <v>81</v>
      </c>
      <c r="D57" s="60" t="s">
        <v>82</v>
      </c>
      <c r="E57" s="61">
        <v>4</v>
      </c>
      <c r="F57" s="61">
        <v>25</v>
      </c>
      <c r="G57" s="61">
        <f t="shared" si="12"/>
        <v>29</v>
      </c>
      <c r="H57" s="61">
        <v>9</v>
      </c>
      <c r="I57" s="61">
        <v>12</v>
      </c>
      <c r="J57" s="61">
        <f t="shared" si="13"/>
        <v>21</v>
      </c>
      <c r="K57" s="68"/>
    </row>
    <row r="58" spans="1:17" ht="19.5" customHeight="1" x14ac:dyDescent="0.25">
      <c r="A58" s="4"/>
      <c r="B58" s="9"/>
      <c r="C58" s="58" t="s">
        <v>83</v>
      </c>
      <c r="D58" s="58" t="s">
        <v>84</v>
      </c>
      <c r="E58" s="59">
        <v>2</v>
      </c>
      <c r="F58" s="59">
        <v>2</v>
      </c>
      <c r="G58" s="59">
        <f t="shared" si="12"/>
        <v>4</v>
      </c>
      <c r="H58" s="59">
        <v>4</v>
      </c>
      <c r="I58" s="59">
        <v>5</v>
      </c>
      <c r="J58" s="59">
        <f t="shared" si="13"/>
        <v>9</v>
      </c>
      <c r="K58" s="68"/>
    </row>
    <row r="59" spans="1:17" ht="19.5" customHeight="1" x14ac:dyDescent="0.25">
      <c r="A59" s="4"/>
      <c r="B59" s="9"/>
      <c r="C59" s="84" t="s">
        <v>19</v>
      </c>
      <c r="D59" s="84"/>
      <c r="E59" s="22">
        <f t="shared" ref="E59:J59" si="14">SUM(E53:E58)</f>
        <v>12</v>
      </c>
      <c r="F59" s="22">
        <f t="shared" si="14"/>
        <v>65</v>
      </c>
      <c r="G59" s="22">
        <f t="shared" si="14"/>
        <v>77</v>
      </c>
      <c r="H59" s="22">
        <f t="shared" si="14"/>
        <v>19</v>
      </c>
      <c r="I59" s="22">
        <f t="shared" si="14"/>
        <v>59</v>
      </c>
      <c r="J59" s="22">
        <f t="shared" si="14"/>
        <v>78</v>
      </c>
      <c r="K59" s="68"/>
    </row>
    <row r="60" spans="1:17" ht="19.5" customHeight="1" x14ac:dyDescent="0.25">
      <c r="A60" s="4"/>
      <c r="B60" s="9"/>
      <c r="C60" s="85" t="s">
        <v>85</v>
      </c>
      <c r="D60" s="85"/>
      <c r="E60" s="23">
        <f>E59+E51+E35+E24+E15</f>
        <v>86</v>
      </c>
      <c r="F60" s="23">
        <f>F59+F51+F35+F24+F15</f>
        <v>187</v>
      </c>
      <c r="G60" s="23">
        <f>G59+G51+G35+G24+G15</f>
        <v>273</v>
      </c>
      <c r="H60" s="23">
        <f>H59+H51+H35+H24+H15</f>
        <v>125</v>
      </c>
      <c r="I60" s="23">
        <f>I59+I51+I35+I24+I15</f>
        <v>229</v>
      </c>
      <c r="J60" s="23">
        <f>J59+J51+J35+J24+J15</f>
        <v>354</v>
      </c>
      <c r="K60" s="68"/>
    </row>
    <row r="61" spans="1:17" x14ac:dyDescent="0.25">
      <c r="A61" s="4"/>
      <c r="B61" s="9"/>
      <c r="C61" s="82" t="s">
        <v>90</v>
      </c>
      <c r="D61" s="82"/>
      <c r="E61" s="82"/>
      <c r="F61" s="82"/>
      <c r="G61" s="82"/>
      <c r="H61" s="66"/>
      <c r="I61" s="66"/>
      <c r="J61" s="73"/>
      <c r="K61" s="68"/>
    </row>
    <row r="62" spans="1:17" ht="3.95" customHeight="1" x14ac:dyDescent="0.25">
      <c r="A62" s="4"/>
      <c r="B62" s="24"/>
      <c r="C62" s="25"/>
      <c r="D62" s="26"/>
      <c r="E62" s="27"/>
      <c r="F62" s="27"/>
      <c r="G62" s="27"/>
      <c r="H62" s="27"/>
      <c r="I62" s="27"/>
      <c r="J62" s="27"/>
      <c r="K62" s="72"/>
    </row>
    <row r="63" spans="1:17" s="28" customFormat="1" x14ac:dyDescent="0.25">
      <c r="B63" s="29"/>
      <c r="C63" s="30"/>
      <c r="D63" s="31"/>
      <c r="E63" s="29"/>
      <c r="F63" s="29"/>
      <c r="G63" s="32"/>
      <c r="H63" s="29"/>
      <c r="I63" s="29"/>
      <c r="J63" s="32"/>
      <c r="L63"/>
      <c r="M63"/>
      <c r="N63"/>
      <c r="O63"/>
      <c r="P63"/>
      <c r="Q63"/>
    </row>
    <row r="64" spans="1:17" s="33" customFormat="1" x14ac:dyDescent="0.25">
      <c r="C64" s="34"/>
      <c r="D64" s="35"/>
      <c r="G64" s="36"/>
      <c r="J64" s="36"/>
      <c r="L64"/>
      <c r="M64"/>
      <c r="N64"/>
      <c r="O64"/>
      <c r="P64"/>
      <c r="Q64"/>
    </row>
    <row r="65" spans="3:17" s="29" customFormat="1" x14ac:dyDescent="0.25">
      <c r="C65" s="30"/>
      <c r="D65" s="31"/>
      <c r="G65" s="32"/>
      <c r="J65" s="32"/>
      <c r="L65"/>
      <c r="M65"/>
      <c r="N65"/>
      <c r="O65"/>
      <c r="P65"/>
      <c r="Q65"/>
    </row>
    <row r="66" spans="3:17" s="29" customFormat="1" x14ac:dyDescent="0.25">
      <c r="C66" s="30"/>
      <c r="D66" s="37"/>
      <c r="E66" s="33"/>
      <c r="F66" s="33"/>
      <c r="G66" s="36"/>
      <c r="H66" s="33"/>
      <c r="I66" s="33"/>
      <c r="J66" s="36"/>
      <c r="L66"/>
      <c r="M66"/>
      <c r="N66"/>
      <c r="O66"/>
      <c r="P66"/>
      <c r="Q66"/>
    </row>
    <row r="67" spans="3:17" s="29" customFormat="1" x14ac:dyDescent="0.25">
      <c r="C67" s="30"/>
      <c r="D67" s="38"/>
      <c r="E67" s="39"/>
      <c r="F67" s="39"/>
      <c r="G67" s="39"/>
      <c r="H67" s="39"/>
      <c r="I67" s="39"/>
      <c r="J67" s="39"/>
      <c r="L67"/>
      <c r="M67"/>
      <c r="N67"/>
      <c r="O67"/>
      <c r="P67"/>
      <c r="Q67"/>
    </row>
    <row r="68" spans="3:17" s="29" customFormat="1" x14ac:dyDescent="0.25">
      <c r="C68" s="30"/>
      <c r="D68" s="41"/>
      <c r="E68" s="43"/>
      <c r="F68" s="40"/>
      <c r="G68" s="44"/>
      <c r="H68" s="43"/>
      <c r="I68" s="40"/>
      <c r="J68" s="44"/>
      <c r="L68"/>
      <c r="M68"/>
      <c r="N68"/>
      <c r="O68"/>
      <c r="P68"/>
      <c r="Q68"/>
    </row>
    <row r="69" spans="3:17" s="29" customFormat="1" x14ac:dyDescent="0.25">
      <c r="C69" s="30"/>
      <c r="D69" s="41"/>
      <c r="E69" s="43"/>
      <c r="F69" s="40"/>
      <c r="G69" s="44"/>
      <c r="H69" s="43"/>
      <c r="I69" s="40"/>
      <c r="J69" s="44"/>
      <c r="L69"/>
      <c r="M69"/>
      <c r="N69"/>
      <c r="O69"/>
      <c r="P69"/>
      <c r="Q69"/>
    </row>
    <row r="70" spans="3:17" s="29" customFormat="1" x14ac:dyDescent="0.25">
      <c r="C70" s="30"/>
      <c r="D70" s="41"/>
      <c r="E70" s="43"/>
      <c r="F70" s="40"/>
      <c r="G70" s="44"/>
      <c r="H70" s="43"/>
      <c r="I70" s="40"/>
      <c r="J70" s="44"/>
      <c r="L70"/>
      <c r="M70"/>
      <c r="N70"/>
      <c r="O70"/>
      <c r="P70"/>
      <c r="Q70"/>
    </row>
    <row r="71" spans="3:17" s="29" customFormat="1" x14ac:dyDescent="0.25">
      <c r="C71" s="30"/>
      <c r="D71" s="41"/>
      <c r="E71" s="43"/>
      <c r="F71" s="40"/>
      <c r="G71" s="44"/>
      <c r="H71" s="43"/>
      <c r="I71" s="40"/>
      <c r="J71" s="44"/>
      <c r="L71"/>
      <c r="M71"/>
      <c r="N71"/>
      <c r="O71"/>
      <c r="P71"/>
      <c r="Q71"/>
    </row>
    <row r="72" spans="3:17" s="29" customFormat="1" x14ac:dyDescent="0.25">
      <c r="C72" s="30"/>
      <c r="D72" s="41"/>
      <c r="E72" s="43"/>
      <c r="F72" s="40"/>
      <c r="G72" s="44"/>
      <c r="H72" s="43"/>
      <c r="I72" s="40"/>
      <c r="J72" s="44"/>
      <c r="L72"/>
      <c r="M72"/>
      <c r="N72"/>
      <c r="O72"/>
      <c r="P72"/>
      <c r="Q72"/>
    </row>
    <row r="73" spans="3:17" s="29" customFormat="1" x14ac:dyDescent="0.25">
      <c r="C73" s="30"/>
      <c r="D73" s="41"/>
      <c r="E73" s="43"/>
      <c r="F73" s="40"/>
      <c r="G73" s="44"/>
      <c r="H73" s="43"/>
      <c r="I73" s="40"/>
      <c r="J73" s="44"/>
      <c r="L73"/>
      <c r="M73"/>
      <c r="N73"/>
      <c r="O73"/>
      <c r="P73"/>
      <c r="Q73"/>
    </row>
    <row r="74" spans="3:17" s="29" customFormat="1" x14ac:dyDescent="0.25">
      <c r="C74" s="30"/>
      <c r="D74" s="41"/>
      <c r="E74" s="43"/>
      <c r="F74" s="40"/>
      <c r="G74" s="44"/>
      <c r="H74" s="43"/>
      <c r="I74" s="40"/>
      <c r="J74" s="44"/>
      <c r="L74"/>
      <c r="M74"/>
      <c r="N74"/>
      <c r="O74"/>
      <c r="P74"/>
      <c r="Q74"/>
    </row>
    <row r="75" spans="3:17" s="29" customFormat="1" x14ac:dyDescent="0.25">
      <c r="C75" s="30"/>
      <c r="D75" s="38"/>
      <c r="E75" s="43"/>
      <c r="F75" s="40"/>
      <c r="G75" s="42"/>
      <c r="H75" s="43"/>
      <c r="I75" s="40"/>
      <c r="J75" s="42"/>
      <c r="L75"/>
      <c r="M75"/>
      <c r="N75"/>
      <c r="O75"/>
      <c r="P75"/>
      <c r="Q75"/>
    </row>
    <row r="76" spans="3:17" s="29" customFormat="1" x14ac:dyDescent="0.25">
      <c r="C76" s="30"/>
      <c r="D76" s="38"/>
      <c r="E76" s="40"/>
      <c r="F76" s="40"/>
      <c r="G76" s="40"/>
      <c r="H76" s="40"/>
      <c r="I76" s="40"/>
      <c r="J76" s="40"/>
      <c r="L76"/>
      <c r="M76"/>
      <c r="N76"/>
      <c r="O76"/>
      <c r="P76"/>
      <c r="Q76"/>
    </row>
    <row r="77" spans="3:17" s="29" customFormat="1" x14ac:dyDescent="0.25">
      <c r="C77" s="30"/>
      <c r="D77" s="35"/>
      <c r="E77" s="33"/>
      <c r="F77" s="33"/>
      <c r="G77" s="36"/>
      <c r="H77" s="33"/>
      <c r="I77" s="33"/>
      <c r="J77" s="36"/>
      <c r="L77"/>
      <c r="M77"/>
      <c r="N77"/>
      <c r="O77"/>
      <c r="P77"/>
      <c r="Q77"/>
    </row>
    <row r="78" spans="3:17" s="29" customFormat="1" x14ac:dyDescent="0.25">
      <c r="C78" s="30"/>
      <c r="D78" s="35"/>
      <c r="E78" s="33"/>
      <c r="F78" s="33"/>
      <c r="G78" s="36"/>
      <c r="H78" s="33"/>
      <c r="I78" s="33"/>
      <c r="J78" s="36"/>
      <c r="L78"/>
      <c r="M78"/>
      <c r="N78"/>
      <c r="O78"/>
      <c r="P78"/>
      <c r="Q78"/>
    </row>
    <row r="79" spans="3:17" s="45" customFormat="1" x14ac:dyDescent="0.25">
      <c r="C79" s="46"/>
      <c r="D79" s="47"/>
      <c r="E79" s="49"/>
      <c r="F79" s="49"/>
      <c r="G79" s="48"/>
      <c r="H79" s="49"/>
      <c r="I79" s="49"/>
      <c r="J79" s="48"/>
      <c r="L79"/>
      <c r="M79"/>
      <c r="N79"/>
      <c r="O79"/>
      <c r="P79"/>
      <c r="Q79"/>
    </row>
    <row r="80" spans="3:17" s="45" customFormat="1" x14ac:dyDescent="0.25">
      <c r="C80" s="46"/>
      <c r="D80" s="47"/>
      <c r="E80" s="49"/>
      <c r="F80" s="49"/>
      <c r="G80" s="48"/>
      <c r="H80" s="49"/>
      <c r="I80" s="49"/>
      <c r="J80" s="48"/>
      <c r="L80"/>
      <c r="M80"/>
      <c r="N80"/>
      <c r="O80"/>
      <c r="P80"/>
      <c r="Q80"/>
    </row>
    <row r="81" spans="2:17" s="45" customFormat="1" x14ac:dyDescent="0.25">
      <c r="C81" s="46"/>
      <c r="D81" s="47"/>
      <c r="E81" s="49"/>
      <c r="F81" s="49"/>
      <c r="G81" s="48"/>
      <c r="H81" s="49"/>
      <c r="I81" s="49"/>
      <c r="J81" s="48"/>
      <c r="L81"/>
      <c r="M81"/>
      <c r="N81"/>
      <c r="O81"/>
      <c r="P81"/>
      <c r="Q81"/>
    </row>
    <row r="82" spans="2:17" s="49" customFormat="1" x14ac:dyDescent="0.25">
      <c r="C82" s="50"/>
      <c r="D82" s="47"/>
      <c r="G82" s="48"/>
      <c r="J82" s="48"/>
      <c r="L82"/>
      <c r="M82"/>
      <c r="N82"/>
      <c r="O82"/>
      <c r="P82"/>
      <c r="Q82"/>
    </row>
    <row r="83" spans="2:17" s="49" customFormat="1" x14ac:dyDescent="0.25">
      <c r="C83" s="50"/>
      <c r="D83" s="47"/>
      <c r="G83" s="48"/>
      <c r="J83" s="48"/>
      <c r="L83"/>
      <c r="M83"/>
      <c r="N83"/>
      <c r="O83"/>
      <c r="P83"/>
      <c r="Q83"/>
    </row>
    <row r="84" spans="2:17" s="49" customFormat="1" x14ac:dyDescent="0.25">
      <c r="C84" s="50"/>
      <c r="D84" s="47"/>
      <c r="G84" s="48"/>
      <c r="J84" s="48"/>
      <c r="L84"/>
      <c r="M84"/>
      <c r="N84"/>
      <c r="O84"/>
      <c r="P84"/>
      <c r="Q84"/>
    </row>
    <row r="85" spans="2:17" s="49" customFormat="1" x14ac:dyDescent="0.25">
      <c r="C85" s="50"/>
      <c r="D85" s="47"/>
      <c r="G85" s="48"/>
      <c r="J85" s="48"/>
      <c r="L85"/>
      <c r="M85"/>
      <c r="N85"/>
      <c r="O85"/>
      <c r="P85"/>
      <c r="Q85"/>
    </row>
    <row r="86" spans="2:17" s="49" customFormat="1" x14ac:dyDescent="0.25">
      <c r="C86" s="50"/>
      <c r="D86" s="47"/>
      <c r="G86" s="48"/>
      <c r="J86" s="48"/>
      <c r="L86"/>
      <c r="M86"/>
      <c r="N86"/>
      <c r="O86"/>
      <c r="P86"/>
      <c r="Q86"/>
    </row>
    <row r="87" spans="2:17" s="51" customFormat="1" x14ac:dyDescent="0.25">
      <c r="C87" s="52"/>
      <c r="D87" s="53"/>
      <c r="L87"/>
      <c r="M87"/>
      <c r="N87"/>
      <c r="O87"/>
      <c r="P87"/>
      <c r="Q87"/>
    </row>
    <row r="88" spans="2:17" x14ac:dyDescent="0.25">
      <c r="B88" s="54"/>
      <c r="C88" s="55"/>
      <c r="D88" s="56"/>
      <c r="E88" s="54"/>
      <c r="F88" s="54"/>
      <c r="G88" s="54"/>
      <c r="H88" s="54"/>
      <c r="I88" s="54"/>
      <c r="J88" s="54"/>
    </row>
  </sheetData>
  <sortState ref="C51:G56">
    <sortCondition ref="C51:C56"/>
    <sortCondition ref="D51:D56"/>
  </sortState>
  <mergeCells count="18">
    <mergeCell ref="C61:G61"/>
    <mergeCell ref="C35:D35"/>
    <mergeCell ref="C36:G36"/>
    <mergeCell ref="C51:D51"/>
    <mergeCell ref="C52:G52"/>
    <mergeCell ref="C59:D59"/>
    <mergeCell ref="C60:D60"/>
    <mergeCell ref="C7:G7"/>
    <mergeCell ref="C15:D15"/>
    <mergeCell ref="C16:G16"/>
    <mergeCell ref="C24:D24"/>
    <mergeCell ref="C25:G25"/>
    <mergeCell ref="H5:J5"/>
    <mergeCell ref="C1:D1"/>
    <mergeCell ref="C2:G2"/>
    <mergeCell ref="C5:C6"/>
    <mergeCell ref="D5:D6"/>
    <mergeCell ref="E5:G5"/>
  </mergeCells>
  <pageMargins left="0.7" right="0.7" top="0.75" bottom="0.75" header="0.3" footer="0.3"/>
  <pageSetup paperSize="9" orientation="portrait" r:id="rId1"/>
  <webPublishItems count="1">
    <webPublishItem id="6067" divId="1531_6067" sourceType="sheet" destinationFile="G:\APAE\APAE-COMU\Estadístiques internes\LLIBREDA\Lldades 2012\taules\Apartat 1\153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2012-07-10T08:23:54Z</dcterms:created>
  <dcterms:modified xsi:type="dcterms:W3CDTF">2013-09-26T06:34:06Z</dcterms:modified>
</cp:coreProperties>
</file>