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640"/>
  </bookViews>
  <sheets>
    <sheet name="TAULES Personal UPC" sheetId="1" r:id="rId1"/>
  </sheets>
  <externalReferences>
    <externalReference r:id="rId2"/>
  </externalReferences>
  <definedNames>
    <definedName name="Per_intervals_edats_i_sexe">[1]Per_intervals_edats_i_sexe!$D$5:$E$12</definedName>
    <definedName name="Taula_Informe_Resum_Doctorat_2">#REF!</definedName>
  </definedNames>
  <calcPr calcId="145621"/>
</workbook>
</file>

<file path=xl/calcChain.xml><?xml version="1.0" encoding="utf-8"?>
<calcChain xmlns="http://schemas.openxmlformats.org/spreadsheetml/2006/main">
  <c r="D21" i="1" l="1"/>
  <c r="I148" i="1"/>
  <c r="K148" i="1"/>
  <c r="F148" i="1"/>
  <c r="D148" i="1"/>
  <c r="K79" i="1"/>
  <c r="I79" i="1"/>
  <c r="F79" i="1"/>
  <c r="D79" i="1"/>
  <c r="K111" i="1"/>
  <c r="I111" i="1"/>
  <c r="D111" i="1"/>
  <c r="F111" i="1"/>
  <c r="M147" i="1" l="1"/>
  <c r="L147" i="1" s="1"/>
  <c r="H147" i="1"/>
  <c r="G147" i="1" s="1"/>
  <c r="E147" i="1"/>
  <c r="M146" i="1"/>
  <c r="L146" i="1" s="1"/>
  <c r="H146" i="1"/>
  <c r="G146" i="1" s="1"/>
  <c r="E146" i="1"/>
  <c r="M145" i="1"/>
  <c r="L145" i="1" s="1"/>
  <c r="H145" i="1"/>
  <c r="G145" i="1" s="1"/>
  <c r="M144" i="1"/>
  <c r="L144" i="1" s="1"/>
  <c r="H144" i="1"/>
  <c r="G144" i="1" s="1"/>
  <c r="M143" i="1"/>
  <c r="L143" i="1" s="1"/>
  <c r="H143" i="1"/>
  <c r="G143" i="1" s="1"/>
  <c r="M142" i="1"/>
  <c r="H142" i="1"/>
  <c r="E142" i="1"/>
  <c r="G142" i="1" l="1"/>
  <c r="H148" i="1"/>
  <c r="E145" i="1"/>
  <c r="J142" i="1"/>
  <c r="M148" i="1"/>
  <c r="J146" i="1"/>
  <c r="E144" i="1"/>
  <c r="E143" i="1"/>
  <c r="J144" i="1"/>
  <c r="L148" i="1"/>
  <c r="J143" i="1"/>
  <c r="J145" i="1"/>
  <c r="J147" i="1"/>
  <c r="G148" i="1"/>
  <c r="E148" i="1"/>
  <c r="J148" i="1"/>
  <c r="L142" i="1"/>
  <c r="H10" i="1"/>
  <c r="E10" i="1" s="1"/>
  <c r="M10" i="1"/>
  <c r="L10" i="1" s="1"/>
  <c r="H11" i="1"/>
  <c r="E11" i="1" s="1"/>
  <c r="M11" i="1"/>
  <c r="L11" i="1" s="1"/>
  <c r="H12" i="1"/>
  <c r="E12" i="1" s="1"/>
  <c r="M12" i="1"/>
  <c r="L12" i="1" s="1"/>
  <c r="H13" i="1"/>
  <c r="E13" i="1" s="1"/>
  <c r="M13" i="1"/>
  <c r="L13" i="1" s="1"/>
  <c r="E14" i="1"/>
  <c r="G14" i="1"/>
  <c r="H14" i="1"/>
  <c r="M14" i="1"/>
  <c r="L14" i="1" s="1"/>
  <c r="E15" i="1"/>
  <c r="G15" i="1"/>
  <c r="H15" i="1"/>
  <c r="M15" i="1"/>
  <c r="L15" i="1" s="1"/>
  <c r="E16" i="1"/>
  <c r="G16" i="1"/>
  <c r="H16" i="1"/>
  <c r="M16" i="1"/>
  <c r="L16" i="1" s="1"/>
  <c r="E17" i="1"/>
  <c r="G17" i="1"/>
  <c r="H17" i="1"/>
  <c r="M17" i="1"/>
  <c r="L17" i="1" s="1"/>
  <c r="E18" i="1"/>
  <c r="G18" i="1"/>
  <c r="H18" i="1"/>
  <c r="M18" i="1"/>
  <c r="L18" i="1" s="1"/>
  <c r="E19" i="1"/>
  <c r="G19" i="1"/>
  <c r="H19" i="1"/>
  <c r="M19" i="1"/>
  <c r="L19" i="1" s="1"/>
  <c r="E20" i="1"/>
  <c r="G20" i="1"/>
  <c r="H20" i="1"/>
  <c r="M20" i="1"/>
  <c r="L20" i="1" s="1"/>
  <c r="F21" i="1"/>
  <c r="H21" i="1" s="1"/>
  <c r="I21" i="1"/>
  <c r="K21" i="1"/>
  <c r="M21" i="1"/>
  <c r="H49" i="1"/>
  <c r="E49" i="1" s="1"/>
  <c r="M49" i="1"/>
  <c r="J49" i="1" s="1"/>
  <c r="H50" i="1"/>
  <c r="E50" i="1" s="1"/>
  <c r="M50" i="1"/>
  <c r="J50" i="1" s="1"/>
  <c r="H51" i="1"/>
  <c r="E51" i="1" s="1"/>
  <c r="M51" i="1"/>
  <c r="J51" i="1" s="1"/>
  <c r="D52" i="1"/>
  <c r="F52" i="1"/>
  <c r="I52" i="1"/>
  <c r="K52" i="1"/>
  <c r="H76" i="1"/>
  <c r="M76" i="1"/>
  <c r="H77" i="1"/>
  <c r="E77" i="1" s="1"/>
  <c r="M77" i="1"/>
  <c r="J77" i="1" s="1"/>
  <c r="H78" i="1"/>
  <c r="E78" i="1" s="1"/>
  <c r="M78" i="1"/>
  <c r="J78" i="1" s="1"/>
  <c r="H102" i="1"/>
  <c r="M102" i="1"/>
  <c r="H103" i="1"/>
  <c r="E103" i="1" s="1"/>
  <c r="M103" i="1"/>
  <c r="L103" i="1" s="1"/>
  <c r="H104" i="1"/>
  <c r="E104" i="1" s="1"/>
  <c r="M104" i="1"/>
  <c r="L104" i="1" s="1"/>
  <c r="H105" i="1"/>
  <c r="E105" i="1" s="1"/>
  <c r="M105" i="1"/>
  <c r="L105" i="1" s="1"/>
  <c r="H106" i="1"/>
  <c r="E106" i="1" s="1"/>
  <c r="M106" i="1"/>
  <c r="L106" i="1" s="1"/>
  <c r="H107" i="1"/>
  <c r="E107" i="1" s="1"/>
  <c r="M107" i="1"/>
  <c r="J107" i="1" s="1"/>
  <c r="H108" i="1"/>
  <c r="E108" i="1" s="1"/>
  <c r="M108" i="1"/>
  <c r="J108" i="1" s="1"/>
  <c r="H109" i="1"/>
  <c r="E109" i="1" s="1"/>
  <c r="M109" i="1"/>
  <c r="L109" i="1" s="1"/>
  <c r="H110" i="1"/>
  <c r="E110" i="1" s="1"/>
  <c r="M110" i="1"/>
  <c r="J110" i="1" s="1"/>
  <c r="H111" i="1" l="1"/>
  <c r="E76" i="1"/>
  <c r="H79" i="1"/>
  <c r="M111" i="1"/>
  <c r="J76" i="1"/>
  <c r="M79" i="1"/>
  <c r="J79" i="1"/>
  <c r="J102" i="1"/>
  <c r="J111" i="1"/>
  <c r="E102" i="1"/>
  <c r="M52" i="1"/>
  <c r="L52" i="1" s="1"/>
  <c r="L50" i="1"/>
  <c r="L108" i="1"/>
  <c r="L21" i="1"/>
  <c r="L111" i="1"/>
  <c r="G111" i="1"/>
  <c r="L102" i="1"/>
  <c r="L76" i="1"/>
  <c r="J52" i="1"/>
  <c r="L78" i="1"/>
  <c r="E111" i="1"/>
  <c r="L110" i="1"/>
  <c r="L107" i="1"/>
  <c r="G79" i="1"/>
  <c r="L77" i="1"/>
  <c r="H52" i="1"/>
  <c r="E52" i="1" s="1"/>
  <c r="L51" i="1"/>
  <c r="L49" i="1"/>
  <c r="J21" i="1"/>
  <c r="E21" i="1"/>
  <c r="E79" i="1"/>
  <c r="G52" i="1"/>
  <c r="G21" i="1"/>
  <c r="G110" i="1"/>
  <c r="J109" i="1"/>
  <c r="G109" i="1"/>
  <c r="G108" i="1"/>
  <c r="G107" i="1"/>
  <c r="J106" i="1"/>
  <c r="G106" i="1"/>
  <c r="J105" i="1"/>
  <c r="G105" i="1"/>
  <c r="J104" i="1"/>
  <c r="G104" i="1"/>
  <c r="J103" i="1"/>
  <c r="G103" i="1"/>
  <c r="G102" i="1"/>
  <c r="G78" i="1"/>
  <c r="G77" i="1"/>
  <c r="G76" i="1"/>
  <c r="G51" i="1"/>
  <c r="G50" i="1"/>
  <c r="G49" i="1"/>
  <c r="J20" i="1"/>
  <c r="J19" i="1"/>
  <c r="J18" i="1"/>
  <c r="J17" i="1"/>
  <c r="J16" i="1"/>
  <c r="J15" i="1"/>
  <c r="J14" i="1"/>
  <c r="J13" i="1"/>
  <c r="G13" i="1"/>
  <c r="J12" i="1"/>
  <c r="G12" i="1"/>
  <c r="J11" i="1"/>
  <c r="G11" i="1"/>
  <c r="J10" i="1"/>
  <c r="G10" i="1"/>
  <c r="L79" i="1" l="1"/>
</calcChain>
</file>

<file path=xl/sharedStrings.xml><?xml version="1.0" encoding="utf-8"?>
<sst xmlns="http://schemas.openxmlformats.org/spreadsheetml/2006/main" count="132" uniqueCount="63">
  <si>
    <t>TOTAL</t>
  </si>
  <si>
    <t>PAS Laboral</t>
  </si>
  <si>
    <t>PAS Funcionari</t>
  </si>
  <si>
    <t>Total</t>
  </si>
  <si>
    <t>% Homes</t>
  </si>
  <si>
    <t>Homes</t>
  </si>
  <si>
    <t>% Dones</t>
  </si>
  <si>
    <t>Dones</t>
  </si>
  <si>
    <t>Categoria</t>
  </si>
  <si>
    <t>2011-2012</t>
  </si>
  <si>
    <t>2010-2011</t>
  </si>
  <si>
    <t>PERSONAL D'ADMINISTRACIÓ I SERVEIS</t>
  </si>
  <si>
    <t xml:space="preserve">UPC </t>
  </si>
  <si>
    <t>MEC i MCyT</t>
  </si>
  <si>
    <t>Generalitat</t>
  </si>
  <si>
    <t>Personal investigador vinculat</t>
  </si>
  <si>
    <t>Altre personal investigador propi</t>
  </si>
  <si>
    <t>Personal investigador ordinari</t>
  </si>
  <si>
    <t>PDI Contractat</t>
  </si>
  <si>
    <t>PDI Funcionari</t>
  </si>
  <si>
    <t>5.13 Igualtat d'oportunitats. Igualtat de Gènere</t>
  </si>
  <si>
    <t>5.13.3 PERSONAL</t>
  </si>
  <si>
    <t>Catedràtic/a d'Universitat</t>
  </si>
  <si>
    <t>Catedràtic/a d'Escola Universitària</t>
  </si>
  <si>
    <t>Titular d'Universitat</t>
  </si>
  <si>
    <t>Titular d'Escola Universitària</t>
  </si>
  <si>
    <t>Catedràtic Contractat</t>
  </si>
  <si>
    <t>Associat/ada</t>
  </si>
  <si>
    <t>Agregat/ada</t>
  </si>
  <si>
    <t>Col·laborador/a</t>
  </si>
  <si>
    <t>Lector/a</t>
  </si>
  <si>
    <t>Visitant</t>
  </si>
  <si>
    <t>Ajudant/a</t>
  </si>
  <si>
    <t>Tècnic/a de Gestió</t>
  </si>
  <si>
    <t>Gestió</t>
  </si>
  <si>
    <t>Administratiu/va</t>
  </si>
  <si>
    <t>Aux, Administratiu/va</t>
  </si>
  <si>
    <t>Grup 1</t>
  </si>
  <si>
    <t>Grup 2</t>
  </si>
  <si>
    <t>Grup 3</t>
  </si>
  <si>
    <t>Grup 4</t>
  </si>
  <si>
    <t>Lliure designació</t>
  </si>
  <si>
    <t>CENTRES ADSCRITS</t>
  </si>
  <si>
    <t>801 EUNCET</t>
  </si>
  <si>
    <t>802 EAE</t>
  </si>
  <si>
    <t>804 CITM</t>
  </si>
  <si>
    <t>820 EUETIB</t>
  </si>
  <si>
    <t>840 EUPMT</t>
  </si>
  <si>
    <t>860 EEI</t>
  </si>
  <si>
    <t>TOTAL CENTRES ADSCRITS</t>
  </si>
  <si>
    <t xml:space="preserve">Dones </t>
  </si>
  <si>
    <t>PERSONAL DOCENT I INVESTIGADOR</t>
  </si>
  <si>
    <t>CU</t>
  </si>
  <si>
    <t>CEU</t>
  </si>
  <si>
    <t>TU</t>
  </si>
  <si>
    <t>TEU</t>
  </si>
  <si>
    <t>Dones 2010-11</t>
  </si>
  <si>
    <t>Dones 2011-12</t>
  </si>
  <si>
    <t>Homes 2010-11</t>
  </si>
  <si>
    <t>Homes 2011-12</t>
  </si>
  <si>
    <t>PDI. PERSONAL INVESTIGADOR PROPI i VINCULAT</t>
  </si>
  <si>
    <t>PDI. PERSONAL INVESTIGADOR EN FORMACIÓ</t>
  </si>
  <si>
    <t>PDI. PROFESSORAT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</si>
</sst>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0"/>
      <color theme="0"/>
      <name val="Arial"/>
      <family val="2"/>
    </font>
    <font>
      <sz val="11"/>
      <color rgb="FF963634"/>
      <name val="Calibri"/>
      <family val="2"/>
      <scheme val="minor"/>
    </font>
    <font>
      <sz val="10"/>
      <color rgb="FF963634"/>
      <name val="Arial"/>
      <family val="2"/>
    </font>
    <font>
      <b/>
      <sz val="10"/>
      <color rgb="FF963634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963634"/>
        <bgColor indexed="64"/>
      </patternFill>
    </fill>
  </fills>
  <borders count="2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3" fontId="5" fillId="2" borderId="1" applyNumberFormat="0">
      <alignment vertical="center"/>
    </xf>
    <xf numFmtId="3" fontId="5" fillId="3" borderId="1" applyNumberFormat="0">
      <alignment vertical="center"/>
    </xf>
    <xf numFmtId="0" fontId="3" fillId="0" borderId="2" applyNumberFormat="0" applyFont="0" applyFill="0" applyAlignment="0" applyProtection="0">
      <alignment horizontal="center" vertical="top" wrapText="1"/>
    </xf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10" fillId="0" borderId="6" applyNumberFormat="0" applyFont="0" applyFill="0" applyAlignment="0" applyProtection="0">
      <alignment horizontal="center" vertical="top" wrapText="1"/>
    </xf>
    <xf numFmtId="0" fontId="11" fillId="6" borderId="7" applyNumberFormat="0" applyFont="0" applyFill="0" applyAlignment="0" applyProtection="0"/>
    <xf numFmtId="0" fontId="11" fillId="6" borderId="8" applyNumberFormat="0" applyFont="0" applyFill="0" applyAlignment="0" applyProtection="0"/>
    <xf numFmtId="0" fontId="11" fillId="6" borderId="9" applyNumberFormat="0" applyFont="0" applyFill="0" applyAlignment="0" applyProtection="0"/>
    <xf numFmtId="0" fontId="11" fillId="6" borderId="10" applyNumberFormat="0" applyFont="0" applyFill="0" applyAlignment="0" applyProtection="0"/>
    <xf numFmtId="4" fontId="10" fillId="7" borderId="11">
      <alignment horizontal="left" vertical="center"/>
    </xf>
    <xf numFmtId="0" fontId="12" fillId="7" borderId="11">
      <alignment horizontal="left"/>
    </xf>
    <xf numFmtId="0" fontId="12" fillId="6" borderId="11">
      <alignment horizontal="left"/>
    </xf>
    <xf numFmtId="0" fontId="12" fillId="8" borderId="11">
      <alignment horizontal="left"/>
    </xf>
    <xf numFmtId="0" fontId="12" fillId="9" borderId="11">
      <alignment horizontal="left" vertical="center"/>
    </xf>
    <xf numFmtId="0" fontId="13" fillId="10" borderId="0">
      <alignment horizontal="left" vertical="center"/>
    </xf>
    <xf numFmtId="3" fontId="5" fillId="2" borderId="11" applyNumberFormat="0">
      <alignment vertical="center"/>
    </xf>
    <xf numFmtId="3" fontId="5" fillId="3" borderId="11" applyNumberFormat="0">
      <alignment vertical="center"/>
    </xf>
    <xf numFmtId="4" fontId="5" fillId="6" borderId="11" applyNumberFormat="0">
      <alignment vertical="center"/>
    </xf>
    <xf numFmtId="4" fontId="5" fillId="8" borderId="11" applyNumberFormat="0">
      <alignment vertical="center"/>
    </xf>
    <xf numFmtId="0" fontId="5" fillId="11" borderId="11">
      <alignment horizontal="left" vertical="center"/>
    </xf>
    <xf numFmtId="0" fontId="10" fillId="12" borderId="11">
      <alignment horizontal="center" vertical="center"/>
    </xf>
    <xf numFmtId="0" fontId="10" fillId="7" borderId="11">
      <alignment horizontal="center" vertical="center" wrapText="1"/>
    </xf>
    <xf numFmtId="3" fontId="5" fillId="6" borderId="0" applyNumberFormat="0">
      <alignment vertical="center"/>
    </xf>
    <xf numFmtId="4" fontId="12" fillId="8" borderId="11" applyNumberFormat="0">
      <alignment vertical="center"/>
    </xf>
    <xf numFmtId="0" fontId="10" fillId="7" borderId="11">
      <alignment horizontal="center" vertical="center"/>
    </xf>
    <xf numFmtId="4" fontId="12" fillId="9" borderId="11" applyNumberFormat="0">
      <alignment vertical="center"/>
    </xf>
    <xf numFmtId="4" fontId="12" fillId="7" borderId="11" applyNumberFormat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Protection="0">
      <alignment horizontal="right"/>
    </xf>
    <xf numFmtId="0" fontId="1" fillId="0" borderId="0"/>
  </cellStyleXfs>
  <cellXfs count="109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0" fontId="4" fillId="0" borderId="0" xfId="3" applyFont="1" applyFill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10" fontId="4" fillId="0" borderId="0" xfId="4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 wrapText="1"/>
    </xf>
    <xf numFmtId="0" fontId="9" fillId="0" borderId="0" xfId="2" applyFont="1"/>
    <xf numFmtId="0" fontId="9" fillId="0" borderId="0" xfId="2" applyFont="1" applyAlignment="1">
      <alignment vertical="center"/>
    </xf>
    <xf numFmtId="0" fontId="14" fillId="4" borderId="0" xfId="38" applyFont="1" applyFill="1" applyAlignment="1">
      <alignment vertical="center"/>
    </xf>
    <xf numFmtId="0" fontId="15" fillId="4" borderId="0" xfId="38" applyFont="1" applyFill="1" applyAlignment="1">
      <alignment vertical="center"/>
    </xf>
    <xf numFmtId="0" fontId="16" fillId="5" borderId="12" xfId="3" applyFont="1" applyFill="1" applyBorder="1" applyAlignment="1">
      <alignment horizontal="center" vertical="center"/>
    </xf>
    <xf numFmtId="0" fontId="18" fillId="14" borderId="12" xfId="3" applyFont="1" applyFill="1" applyBorder="1" applyAlignment="1">
      <alignment vertical="center" wrapText="1"/>
    </xf>
    <xf numFmtId="0" fontId="18" fillId="14" borderId="12" xfId="3" applyFont="1" applyFill="1" applyBorder="1" applyAlignment="1">
      <alignment horizontal="right" vertical="center" wrapText="1"/>
    </xf>
    <xf numFmtId="10" fontId="18" fillId="14" borderId="12" xfId="4" applyNumberFormat="1" applyFont="1" applyFill="1" applyBorder="1" applyAlignment="1">
      <alignment vertical="center"/>
    </xf>
    <xf numFmtId="10" fontId="18" fillId="14" borderId="12" xfId="3" applyNumberFormat="1" applyFont="1" applyFill="1" applyBorder="1" applyAlignment="1">
      <alignment horizontal="right" vertical="center" wrapText="1"/>
    </xf>
    <xf numFmtId="0" fontId="18" fillId="14" borderId="12" xfId="2" applyFont="1" applyFill="1" applyBorder="1" applyAlignment="1">
      <alignment vertical="center"/>
    </xf>
    <xf numFmtId="0" fontId="18" fillId="15" borderId="12" xfId="3" applyFont="1" applyFill="1" applyBorder="1" applyAlignment="1">
      <alignment vertical="center" wrapText="1"/>
    </xf>
    <xf numFmtId="0" fontId="18" fillId="15" borderId="12" xfId="3" applyFont="1" applyFill="1" applyBorder="1" applyAlignment="1">
      <alignment horizontal="right" vertical="center" wrapText="1"/>
    </xf>
    <xf numFmtId="10" fontId="18" fillId="15" borderId="12" xfId="4" applyNumberFormat="1" applyFont="1" applyFill="1" applyBorder="1" applyAlignment="1">
      <alignment vertical="center"/>
    </xf>
    <xf numFmtId="10" fontId="18" fillId="15" borderId="12" xfId="3" applyNumberFormat="1" applyFont="1" applyFill="1" applyBorder="1" applyAlignment="1">
      <alignment horizontal="right" vertical="center" wrapText="1"/>
    </xf>
    <xf numFmtId="0" fontId="18" fillId="15" borderId="12" xfId="2" applyFont="1" applyFill="1" applyBorder="1" applyAlignment="1">
      <alignment vertical="center"/>
    </xf>
    <xf numFmtId="0" fontId="16" fillId="5" borderId="12" xfId="2" applyFont="1" applyFill="1" applyBorder="1" applyAlignment="1">
      <alignment vertical="center"/>
    </xf>
    <xf numFmtId="10" fontId="16" fillId="5" borderId="12" xfId="4" applyNumberFormat="1" applyFont="1" applyFill="1" applyBorder="1" applyAlignment="1">
      <alignment vertical="center"/>
    </xf>
    <xf numFmtId="10" fontId="16" fillId="5" borderId="12" xfId="3" applyNumberFormat="1" applyFont="1" applyFill="1" applyBorder="1" applyAlignment="1">
      <alignment horizontal="right" vertical="center" wrapText="1"/>
    </xf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7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17" xfId="2" applyBorder="1"/>
    <xf numFmtId="0" fontId="1" fillId="0" borderId="16" xfId="2" applyFill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18" xfId="2" applyBorder="1" applyAlignment="1">
      <alignment vertical="center"/>
    </xf>
    <xf numFmtId="0" fontId="2" fillId="0" borderId="19" xfId="2" applyFont="1" applyBorder="1" applyAlignment="1">
      <alignment vertical="center"/>
    </xf>
    <xf numFmtId="0" fontId="1" fillId="0" borderId="19" xfId="2" applyBorder="1" applyAlignment="1">
      <alignment vertical="center"/>
    </xf>
    <xf numFmtId="0" fontId="1" fillId="0" borderId="20" xfId="2" applyBorder="1"/>
    <xf numFmtId="10" fontId="18" fillId="15" borderId="12" xfId="4" applyNumberFormat="1" applyFont="1" applyFill="1" applyBorder="1" applyAlignment="1">
      <alignment vertical="center" wrapText="1"/>
    </xf>
    <xf numFmtId="0" fontId="20" fillId="5" borderId="12" xfId="3" applyFont="1" applyFill="1" applyBorder="1" applyAlignment="1">
      <alignment vertical="center" wrapText="1"/>
    </xf>
    <xf numFmtId="10" fontId="20" fillId="5" borderId="12" xfId="4" applyNumberFormat="1" applyFont="1" applyFill="1" applyBorder="1" applyAlignment="1">
      <alignment vertical="center" wrapText="1"/>
    </xf>
    <xf numFmtId="0" fontId="1" fillId="0" borderId="13" xfId="2" applyBorder="1" applyAlignment="1">
      <alignment vertical="center"/>
    </xf>
    <xf numFmtId="0" fontId="2" fillId="0" borderId="14" xfId="2" applyFont="1" applyBorder="1" applyAlignment="1">
      <alignment vertical="center"/>
    </xf>
    <xf numFmtId="0" fontId="1" fillId="0" borderId="14" xfId="2" applyBorder="1" applyAlignment="1">
      <alignment vertical="center"/>
    </xf>
    <xf numFmtId="0" fontId="1" fillId="0" borderId="15" xfId="2" applyBorder="1" applyAlignment="1">
      <alignment vertical="center"/>
    </xf>
    <xf numFmtId="0" fontId="9" fillId="0" borderId="16" xfId="2" applyFont="1" applyBorder="1" applyAlignment="1">
      <alignment vertical="center"/>
    </xf>
    <xf numFmtId="0" fontId="9" fillId="0" borderId="17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9" xfId="2" applyFont="1" applyBorder="1" applyAlignment="1">
      <alignment horizontal="left" vertical="center" wrapText="1"/>
    </xf>
    <xf numFmtId="0" fontId="4" fillId="0" borderId="19" xfId="3" applyFont="1" applyFill="1" applyBorder="1" applyAlignment="1">
      <alignment vertical="center" wrapText="1"/>
    </xf>
    <xf numFmtId="10" fontId="4" fillId="0" borderId="19" xfId="4" applyNumberFormat="1" applyFont="1" applyFill="1" applyBorder="1" applyAlignment="1">
      <alignment vertical="center" wrapText="1"/>
    </xf>
    <xf numFmtId="0" fontId="1" fillId="0" borderId="20" xfId="2" applyBorder="1" applyAlignment="1">
      <alignment vertical="center"/>
    </xf>
    <xf numFmtId="0" fontId="3" fillId="0" borderId="14" xfId="2" applyFont="1" applyBorder="1" applyAlignment="1">
      <alignment horizontal="left" vertical="center" wrapText="1"/>
    </xf>
    <xf numFmtId="0" fontId="4" fillId="0" borderId="14" xfId="3" applyFont="1" applyFill="1" applyBorder="1" applyAlignment="1">
      <alignment vertical="center" wrapText="1"/>
    </xf>
    <xf numFmtId="10" fontId="4" fillId="0" borderId="14" xfId="4" applyNumberFormat="1" applyFont="1" applyFill="1" applyBorder="1" applyAlignment="1">
      <alignment vertical="center" wrapText="1"/>
    </xf>
    <xf numFmtId="10" fontId="18" fillId="14" borderId="12" xfId="4" applyNumberFormat="1" applyFont="1" applyFill="1" applyBorder="1" applyAlignment="1">
      <alignment vertical="center" wrapText="1"/>
    </xf>
    <xf numFmtId="164" fontId="16" fillId="5" borderId="12" xfId="4" applyNumberFormat="1" applyFont="1" applyFill="1" applyBorder="1" applyAlignment="1">
      <alignment vertical="center"/>
    </xf>
    <xf numFmtId="164" fontId="16" fillId="5" borderId="12" xfId="3" applyNumberFormat="1" applyFont="1" applyFill="1" applyBorder="1" applyAlignment="1">
      <alignment horizontal="right" vertical="center" wrapText="1"/>
    </xf>
    <xf numFmtId="164" fontId="17" fillId="15" borderId="12" xfId="4" applyNumberFormat="1" applyFont="1" applyFill="1" applyBorder="1" applyAlignment="1">
      <alignment vertical="center"/>
    </xf>
    <xf numFmtId="164" fontId="18" fillId="15" borderId="12" xfId="3" applyNumberFormat="1" applyFont="1" applyFill="1" applyBorder="1" applyAlignment="1">
      <alignment horizontal="right" vertical="center" wrapText="1"/>
    </xf>
    <xf numFmtId="0" fontId="19" fillId="15" borderId="12" xfId="2" applyFont="1" applyFill="1" applyBorder="1" applyAlignment="1">
      <alignment vertical="center"/>
    </xf>
    <xf numFmtId="164" fontId="17" fillId="14" borderId="12" xfId="4" applyNumberFormat="1" applyFont="1" applyFill="1" applyBorder="1" applyAlignment="1">
      <alignment vertical="center"/>
    </xf>
    <xf numFmtId="164" fontId="18" fillId="14" borderId="12" xfId="3" applyNumberFormat="1" applyFont="1" applyFill="1" applyBorder="1" applyAlignment="1">
      <alignment horizontal="right" vertical="center" wrapText="1"/>
    </xf>
    <xf numFmtId="0" fontId="19" fillId="14" borderId="12" xfId="2" applyFont="1" applyFill="1" applyBorder="1" applyAlignment="1">
      <alignment vertical="center"/>
    </xf>
    <xf numFmtId="0" fontId="18" fillId="15" borderId="12" xfId="6" applyNumberFormat="1" applyFont="1" applyFill="1" applyBorder="1">
      <alignment vertical="center"/>
    </xf>
    <xf numFmtId="0" fontId="18" fillId="15" borderId="12" xfId="5" applyNumberFormat="1" applyFont="1" applyFill="1" applyBorder="1">
      <alignment vertical="center"/>
    </xf>
    <xf numFmtId="0" fontId="3" fillId="0" borderId="0" xfId="2" applyFont="1" applyBorder="1" applyAlignment="1">
      <alignment vertical="center"/>
    </xf>
    <xf numFmtId="0" fontId="1" fillId="0" borderId="16" xfId="2" applyBorder="1"/>
    <xf numFmtId="0" fontId="1" fillId="0" borderId="0" xfId="2" applyBorder="1"/>
    <xf numFmtId="0" fontId="1" fillId="0" borderId="18" xfId="2" applyBorder="1"/>
    <xf numFmtId="0" fontId="1" fillId="0" borderId="19" xfId="2" applyBorder="1"/>
    <xf numFmtId="0" fontId="16" fillId="5" borderId="12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right" vertical="center"/>
    </xf>
    <xf numFmtId="164" fontId="17" fillId="14" borderId="12" xfId="1" applyNumberFormat="1" applyFont="1" applyFill="1" applyBorder="1" applyAlignment="1">
      <alignment horizontal="right" vertical="center"/>
    </xf>
    <xf numFmtId="0" fontId="17" fillId="15" borderId="12" xfId="0" applyFont="1" applyFill="1" applyBorder="1" applyAlignment="1">
      <alignment horizontal="right" vertical="center"/>
    </xf>
    <xf numFmtId="164" fontId="17" fillId="15" borderId="12" xfId="1" applyNumberFormat="1" applyFont="1" applyFill="1" applyBorder="1" applyAlignment="1">
      <alignment horizontal="right" vertical="center"/>
    </xf>
    <xf numFmtId="0" fontId="16" fillId="5" borderId="12" xfId="0" applyFont="1" applyFill="1" applyBorder="1" applyAlignment="1">
      <alignment horizontal="right" vertical="center"/>
    </xf>
    <xf numFmtId="164" fontId="16" fillId="5" borderId="12" xfId="1" applyNumberFormat="1" applyFont="1" applyFill="1" applyBorder="1" applyAlignment="1">
      <alignment horizontal="right" vertical="center"/>
    </xf>
    <xf numFmtId="0" fontId="22" fillId="0" borderId="0" xfId="2" applyFont="1"/>
    <xf numFmtId="0" fontId="1" fillId="0" borderId="0" xfId="2" applyAlignment="1">
      <alignment horizontal="center"/>
    </xf>
    <xf numFmtId="0" fontId="22" fillId="0" borderId="0" xfId="2" applyFont="1" applyAlignment="1">
      <alignment horizontal="center"/>
    </xf>
    <xf numFmtId="0" fontId="21" fillId="0" borderId="16" xfId="2" applyFont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/>
    <xf numFmtId="0" fontId="16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center"/>
    </xf>
    <xf numFmtId="0" fontId="18" fillId="14" borderId="12" xfId="0" applyFont="1" applyFill="1" applyBorder="1" applyAlignment="1">
      <alignment horizontal="left" vertical="center"/>
    </xf>
    <xf numFmtId="0" fontId="8" fillId="16" borderId="0" xfId="2" applyFont="1" applyFill="1" applyBorder="1" applyAlignment="1">
      <alignment horizontal="left" vertical="center"/>
    </xf>
    <xf numFmtId="0" fontId="16" fillId="5" borderId="12" xfId="3" applyFont="1" applyFill="1" applyBorder="1" applyAlignment="1">
      <alignment horizontal="center" vertical="center"/>
    </xf>
    <xf numFmtId="0" fontId="18" fillId="15" borderId="12" xfId="3" applyFont="1" applyFill="1" applyBorder="1" applyAlignment="1">
      <alignment horizontal="left" vertical="center" wrapText="1"/>
    </xf>
    <xf numFmtId="0" fontId="16" fillId="5" borderId="12" xfId="2" applyFont="1" applyFill="1" applyBorder="1" applyAlignment="1">
      <alignment horizontal="center" vertical="center"/>
    </xf>
    <xf numFmtId="0" fontId="18" fillId="14" borderId="21" xfId="3" applyFont="1" applyFill="1" applyBorder="1" applyAlignment="1">
      <alignment horizontal="left" vertical="center" wrapText="1"/>
    </xf>
    <xf numFmtId="0" fontId="18" fillId="14" borderId="22" xfId="3" applyFont="1" applyFill="1" applyBorder="1" applyAlignment="1">
      <alignment horizontal="left" vertical="center" wrapText="1"/>
    </xf>
    <xf numFmtId="0" fontId="18" fillId="15" borderId="21" xfId="3" applyFont="1" applyFill="1" applyBorder="1" applyAlignment="1">
      <alignment horizontal="left" vertical="center" wrapText="1"/>
    </xf>
    <xf numFmtId="0" fontId="18" fillId="15" borderId="22" xfId="3" applyFont="1" applyFill="1" applyBorder="1" applyAlignment="1">
      <alignment horizontal="left" vertical="center" wrapText="1"/>
    </xf>
    <xf numFmtId="0" fontId="8" fillId="13" borderId="0" xfId="2" applyFont="1" applyFill="1" applyBorder="1" applyAlignment="1">
      <alignment horizontal="left" vertical="center"/>
    </xf>
    <xf numFmtId="0" fontId="17" fillId="14" borderId="12" xfId="2" applyFont="1" applyFill="1" applyBorder="1" applyAlignment="1">
      <alignment horizontal="left" vertical="center" wrapText="1"/>
    </xf>
    <xf numFmtId="0" fontId="17" fillId="14" borderId="12" xfId="2" applyFont="1" applyFill="1" applyBorder="1" applyAlignment="1">
      <alignment horizontal="center" vertical="center" wrapText="1"/>
    </xf>
    <xf numFmtId="0" fontId="17" fillId="15" borderId="12" xfId="2" applyFont="1" applyFill="1" applyBorder="1" applyAlignment="1">
      <alignment horizontal="center" vertical="center" wrapText="1"/>
    </xf>
    <xf numFmtId="0" fontId="16" fillId="5" borderId="12" xfId="3" applyFont="1" applyFill="1" applyBorder="1" applyAlignment="1">
      <alignment horizontal="left" vertical="center" wrapText="1"/>
    </xf>
    <xf numFmtId="0" fontId="0" fillId="0" borderId="0" xfId="2" applyFont="1" applyAlignment="1">
      <alignment horizontal="center" vertical="center"/>
    </xf>
    <xf numFmtId="0" fontId="17" fillId="15" borderId="12" xfId="2" applyFont="1" applyFill="1" applyBorder="1" applyAlignment="1">
      <alignment horizontal="left" vertical="center" wrapText="1"/>
    </xf>
    <xf numFmtId="0" fontId="16" fillId="5" borderId="12" xfId="2" applyFont="1" applyFill="1" applyBorder="1" applyAlignment="1">
      <alignment horizontal="left" vertical="center" wrapText="1"/>
    </xf>
    <xf numFmtId="0" fontId="18" fillId="15" borderId="12" xfId="0" applyFont="1" applyFill="1" applyBorder="1" applyAlignment="1">
      <alignment horizontal="left" vertical="center"/>
    </xf>
  </cellXfs>
  <cellStyles count="39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0" xfId="18"/>
    <cellStyle name="CMenuIzqTotal1" xfId="19"/>
    <cellStyle name="CMenuIzqTotal2" xfId="20"/>
    <cellStyle name="comentario" xfId="21"/>
    <cellStyle name="fColor1" xfId="22"/>
    <cellStyle name="fColor1 2" xfId="5"/>
    <cellStyle name="fColor2" xfId="23"/>
    <cellStyle name="fColor2 2" xfId="6"/>
    <cellStyle name="fColor3" xfId="24"/>
    <cellStyle name="fColor4" xfId="25"/>
    <cellStyle name="fSubTitulo" xfId="26"/>
    <cellStyle name="fTitularOscura" xfId="27"/>
    <cellStyle name="fTitulo" xfId="28"/>
    <cellStyle name="fTotal0" xfId="29"/>
    <cellStyle name="fTotal1" xfId="30"/>
    <cellStyle name="fTotal1Columna" xfId="31"/>
    <cellStyle name="fTotal2" xfId="32"/>
    <cellStyle name="fTotal3" xfId="33"/>
    <cellStyle name="Normal" xfId="0" builtinId="0"/>
    <cellStyle name="Normal 2" xfId="34"/>
    <cellStyle name="Normal 2 2" xfId="38"/>
    <cellStyle name="Normal 3" xfId="2"/>
    <cellStyle name="Normal 4" xfId="35"/>
    <cellStyle name="Normal_Hoja1" xfId="3"/>
    <cellStyle name="Percentual 2" xfId="36"/>
    <cellStyle name="Porcentaje" xfId="1" builtinId="5"/>
    <cellStyle name="Porcentaje 2" xfId="4"/>
    <cellStyle name="SinEstilo" xfId="37"/>
  </cellStyles>
  <dxfs count="0"/>
  <tableStyles count="0" defaultTableStyle="TableStyleMedium2" defaultPivotStyle="PivotStyleLight16"/>
  <colors>
    <mruColors>
      <color rgb="FF963634"/>
      <color rgb="FFD78E94"/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963634"/>
                </a:solidFill>
              </a:defRPr>
            </a:pPr>
            <a:r>
              <a:rPr lang="es-ES" sz="10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Personal</a:t>
            </a: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 Docent i investigador. Professorat</a:t>
            </a:r>
          </a:p>
          <a:p>
            <a:pPr>
              <a:defRPr sz="1000">
                <a:solidFill>
                  <a:srgbClr val="963634"/>
                </a:solidFill>
              </a:defRPr>
            </a:pP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Dones</a:t>
            </a:r>
            <a:endParaRPr lang="es-ES" sz="1000">
              <a:solidFill>
                <a:srgbClr val="963634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728999215566481E-2"/>
          <c:y val="0.17053591705292157"/>
          <c:w val="0.90551713518569743"/>
          <c:h val="0.5037025822067737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'TAULES Personal UPC'!$D$8:$H$8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'TAULES Personal UPC'!$O$10:$O$20</c:f>
              <c:strCache>
                <c:ptCount val="11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  <c:pt idx="4">
                  <c:v>Catedràtic Contractat</c:v>
                </c:pt>
                <c:pt idx="5">
                  <c:v>Agregat/ada</c:v>
                </c:pt>
                <c:pt idx="6">
                  <c:v>Associat/ada</c:v>
                </c:pt>
                <c:pt idx="7">
                  <c:v>Col·laborador/a</c:v>
                </c:pt>
                <c:pt idx="8">
                  <c:v>Lector/a</c:v>
                </c:pt>
                <c:pt idx="9">
                  <c:v>Visitant</c:v>
                </c:pt>
                <c:pt idx="10">
                  <c:v>Ajudant/a</c:v>
                </c:pt>
              </c:strCache>
            </c:strRef>
          </c:cat>
          <c:val>
            <c:numRef>
              <c:f>'TAULES Personal UPC'!$D$10:$D$20</c:f>
              <c:numCache>
                <c:formatCode>General</c:formatCode>
                <c:ptCount val="11"/>
                <c:pt idx="0">
                  <c:v>20</c:v>
                </c:pt>
                <c:pt idx="1">
                  <c:v>12</c:v>
                </c:pt>
                <c:pt idx="2">
                  <c:v>166</c:v>
                </c:pt>
                <c:pt idx="3">
                  <c:v>75</c:v>
                </c:pt>
                <c:pt idx="4">
                  <c:v>1</c:v>
                </c:pt>
                <c:pt idx="5">
                  <c:v>44</c:v>
                </c:pt>
                <c:pt idx="6">
                  <c:v>169</c:v>
                </c:pt>
                <c:pt idx="7">
                  <c:v>84</c:v>
                </c:pt>
                <c:pt idx="8">
                  <c:v>35</c:v>
                </c:pt>
                <c:pt idx="9">
                  <c:v>1</c:v>
                </c:pt>
                <c:pt idx="10">
                  <c:v>40</c:v>
                </c:pt>
              </c:numCache>
            </c:numRef>
          </c:val>
        </c:ser>
        <c:ser>
          <c:idx val="2"/>
          <c:order val="1"/>
          <c:tx>
            <c:strRef>
              <c:f>'TAULES Personal UPC'!$I$8:$M$8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UPC'!$O$10:$O$20</c:f>
              <c:strCache>
                <c:ptCount val="11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  <c:pt idx="4">
                  <c:v>Catedràtic Contractat</c:v>
                </c:pt>
                <c:pt idx="5">
                  <c:v>Agregat/ada</c:v>
                </c:pt>
                <c:pt idx="6">
                  <c:v>Associat/ada</c:v>
                </c:pt>
                <c:pt idx="7">
                  <c:v>Col·laborador/a</c:v>
                </c:pt>
                <c:pt idx="8">
                  <c:v>Lector/a</c:v>
                </c:pt>
                <c:pt idx="9">
                  <c:v>Visitant</c:v>
                </c:pt>
                <c:pt idx="10">
                  <c:v>Ajudant/a</c:v>
                </c:pt>
              </c:strCache>
            </c:strRef>
          </c:cat>
          <c:val>
            <c:numRef>
              <c:f>'TAULES Personal UPC'!$I$10:$I$20</c:f>
              <c:numCache>
                <c:formatCode>General</c:formatCode>
                <c:ptCount val="11"/>
                <c:pt idx="0">
                  <c:v>19</c:v>
                </c:pt>
                <c:pt idx="1">
                  <c:v>12</c:v>
                </c:pt>
                <c:pt idx="2">
                  <c:v>163</c:v>
                </c:pt>
                <c:pt idx="3">
                  <c:v>76</c:v>
                </c:pt>
                <c:pt idx="4">
                  <c:v>1</c:v>
                </c:pt>
                <c:pt idx="5">
                  <c:v>50</c:v>
                </c:pt>
                <c:pt idx="6">
                  <c:v>159</c:v>
                </c:pt>
                <c:pt idx="7">
                  <c:v>77</c:v>
                </c:pt>
                <c:pt idx="8">
                  <c:v>39</c:v>
                </c:pt>
                <c:pt idx="9">
                  <c:v>2</c:v>
                </c:pt>
                <c:pt idx="1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9712"/>
        <c:axId val="188983552"/>
      </c:barChart>
      <c:catAx>
        <c:axId val="18889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983552"/>
        <c:crosses val="autoZero"/>
        <c:auto val="1"/>
        <c:lblAlgn val="ctr"/>
        <c:lblOffset val="100"/>
        <c:noMultiLvlLbl val="0"/>
      </c:catAx>
      <c:valAx>
        <c:axId val="18898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899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74590537927899"/>
          <c:y val="0.89095844979736161"/>
          <c:w val="0.27409291772703387"/>
          <c:h val="6.1039353855117086E-2"/>
        </c:manualLayout>
      </c:layout>
      <c:overlay val="0"/>
      <c:txPr>
        <a:bodyPr/>
        <a:lstStyle/>
        <a:p>
          <a:pPr>
            <a:defRPr>
              <a:solidFill>
                <a:srgbClr val="96363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 sz="900">
                <a:solidFill>
                  <a:srgbClr val="963634"/>
                </a:solidFill>
              </a:rPr>
              <a:t>Personal Ivestigador propi i vinculat</a:t>
            </a:r>
          </a:p>
          <a:p>
            <a:pPr>
              <a:defRPr sz="9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 sz="900">
                <a:solidFill>
                  <a:srgbClr val="963634"/>
                </a:solidFill>
              </a:rPr>
              <a:t>Dones</a:t>
            </a:r>
          </a:p>
        </c:rich>
      </c:tx>
      <c:layout>
        <c:manualLayout>
          <c:xMode val="edge"/>
          <c:yMode val="edge"/>
          <c:x val="0.34038106955380582"/>
          <c:y val="3.170717790710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73875907048656E-2"/>
          <c:y val="0.2"/>
          <c:w val="0.91114773004257565"/>
          <c:h val="0.55609756097560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UPC'!$D$47:$H$47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UPC'!$B$49:$C$51</c:f>
              <c:strCache>
                <c:ptCount val="3"/>
                <c:pt idx="0">
                  <c:v>Personal investigador ordinari</c:v>
                </c:pt>
                <c:pt idx="1">
                  <c:v>Altre personal investigador propi</c:v>
                </c:pt>
                <c:pt idx="2">
                  <c:v>Personal investigador vinculat</c:v>
                </c:pt>
              </c:strCache>
            </c:strRef>
          </c:cat>
          <c:val>
            <c:numRef>
              <c:f>'TAULES Personal UPC'!$D$49:$D$51</c:f>
              <c:numCache>
                <c:formatCode>General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</c:ser>
        <c:ser>
          <c:idx val="3"/>
          <c:order val="1"/>
          <c:tx>
            <c:strRef>
              <c:f>'TAULES Personal UPC'!$I$47:$M$47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UPC'!$B$49:$C$51</c:f>
              <c:strCache>
                <c:ptCount val="3"/>
                <c:pt idx="0">
                  <c:v>Personal investigador ordinari</c:v>
                </c:pt>
                <c:pt idx="1">
                  <c:v>Altre personal investigador propi</c:v>
                </c:pt>
                <c:pt idx="2">
                  <c:v>Personal investigador vinculat</c:v>
                </c:pt>
              </c:strCache>
            </c:strRef>
          </c:cat>
          <c:val>
            <c:numRef>
              <c:f>'TAULES Personal UPC'!$I$49:$I$51</c:f>
              <c:numCache>
                <c:formatCode>General</c:formatCode>
                <c:ptCount val="3"/>
                <c:pt idx="0">
                  <c:v>12</c:v>
                </c:pt>
                <c:pt idx="1">
                  <c:v>17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76448"/>
        <c:axId val="188777984"/>
      </c:barChart>
      <c:catAx>
        <c:axId val="1887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7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77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776448"/>
        <c:crosses val="autoZero"/>
        <c:crossBetween val="between"/>
        <c:majorUnit val="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49468214758901"/>
          <c:y val="0.92439024390243907"/>
          <c:w val="0.26618651574803148"/>
          <c:h val="5.813895904521367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963634"/>
                </a:solidFill>
              </a:rPr>
              <a:t>PDI. Personal investigador en formació  
Dones</a:t>
            </a:r>
          </a:p>
        </c:rich>
      </c:tx>
      <c:layout>
        <c:manualLayout>
          <c:xMode val="edge"/>
          <c:yMode val="edge"/>
          <c:x val="0.21418215435621155"/>
          <c:y val="3.508769063091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66936864948717E-2"/>
          <c:y val="0.22807082668250467"/>
          <c:w val="0.9079167097232691"/>
          <c:h val="0.54489681869208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UPC'!$D$74:$H$74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UPC'!$B$76:$C$78</c:f>
              <c:strCache>
                <c:ptCount val="3"/>
                <c:pt idx="0">
                  <c:v>Generalitat</c:v>
                </c:pt>
                <c:pt idx="1">
                  <c:v>MEC i MCyT</c:v>
                </c:pt>
                <c:pt idx="2">
                  <c:v>UPC </c:v>
                </c:pt>
              </c:strCache>
            </c:strRef>
          </c:cat>
          <c:val>
            <c:numRef>
              <c:f>'TAULES Personal UPC'!$D$76:$D$78</c:f>
              <c:numCache>
                <c:formatCode>General</c:formatCode>
                <c:ptCount val="3"/>
                <c:pt idx="0">
                  <c:v>28</c:v>
                </c:pt>
                <c:pt idx="1">
                  <c:v>56</c:v>
                </c:pt>
                <c:pt idx="2">
                  <c:v>81</c:v>
                </c:pt>
              </c:numCache>
            </c:numRef>
          </c:val>
        </c:ser>
        <c:ser>
          <c:idx val="1"/>
          <c:order val="1"/>
          <c:tx>
            <c:strRef>
              <c:f>'TAULES Personal UPC'!$I$74:$M$74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UPC'!$B$76:$C$78</c:f>
              <c:strCache>
                <c:ptCount val="3"/>
                <c:pt idx="0">
                  <c:v>Generalitat</c:v>
                </c:pt>
                <c:pt idx="1">
                  <c:v>MEC i MCyT</c:v>
                </c:pt>
                <c:pt idx="2">
                  <c:v>UPC </c:v>
                </c:pt>
              </c:strCache>
            </c:strRef>
          </c:cat>
          <c:val>
            <c:numRef>
              <c:f>'TAULES Personal UPC'!$I$76:$I$78</c:f>
              <c:numCache>
                <c:formatCode>General</c:formatCode>
                <c:ptCount val="3"/>
                <c:pt idx="0">
                  <c:v>34</c:v>
                </c:pt>
                <c:pt idx="1">
                  <c:v>42</c:v>
                </c:pt>
                <c:pt idx="2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3808"/>
        <c:axId val="188862464"/>
      </c:barChart>
      <c:catAx>
        <c:axId val="1888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8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624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8238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59941343364469"/>
          <c:y val="0.91520729168748771"/>
          <c:w val="0.29377389567194789"/>
          <c:h val="5.70135033388922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963634"/>
                </a:solidFill>
              </a:rPr>
              <a:t>Personal d'Administració i Serveis  
Dones</a:t>
            </a:r>
          </a:p>
        </c:rich>
      </c:tx>
      <c:layout>
        <c:manualLayout>
          <c:xMode val="edge"/>
          <c:yMode val="edge"/>
          <c:x val="0.34375"/>
          <c:y val="3.2663316582914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81803361536328E-2"/>
          <c:y val="0.16088350130048645"/>
          <c:w val="0.91193181818182156"/>
          <c:h val="0.44723618090452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UPC'!$D$100:$H$100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UPC'!$C$102:$C$110</c:f>
              <c:strCache>
                <c:ptCount val="9"/>
                <c:pt idx="0">
                  <c:v>Tècnic/a de Gestió</c:v>
                </c:pt>
                <c:pt idx="1">
                  <c:v>Gestió</c:v>
                </c:pt>
                <c:pt idx="2">
                  <c:v>Administratiu/va</c:v>
                </c:pt>
                <c:pt idx="3">
                  <c:v>Aux, Administratiu/va</c:v>
                </c:pt>
                <c:pt idx="4">
                  <c:v>Grup 1</c:v>
                </c:pt>
                <c:pt idx="5">
                  <c:v>Grup 2</c:v>
                </c:pt>
                <c:pt idx="6">
                  <c:v>Grup 3</c:v>
                </c:pt>
                <c:pt idx="7">
                  <c:v>Grup 4</c:v>
                </c:pt>
                <c:pt idx="8">
                  <c:v>Lliure designació</c:v>
                </c:pt>
              </c:strCache>
            </c:strRef>
          </c:cat>
          <c:val>
            <c:numRef>
              <c:f>'TAULES Personal UPC'!$D$102:$D$110</c:f>
              <c:numCache>
                <c:formatCode>General</c:formatCode>
                <c:ptCount val="9"/>
                <c:pt idx="0">
                  <c:v>162</c:v>
                </c:pt>
                <c:pt idx="1">
                  <c:v>96</c:v>
                </c:pt>
                <c:pt idx="2">
                  <c:v>314</c:v>
                </c:pt>
                <c:pt idx="3">
                  <c:v>197</c:v>
                </c:pt>
                <c:pt idx="4">
                  <c:v>89</c:v>
                </c:pt>
                <c:pt idx="5">
                  <c:v>57</c:v>
                </c:pt>
                <c:pt idx="6">
                  <c:v>78</c:v>
                </c:pt>
                <c:pt idx="7">
                  <c:v>40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'TAULES Personal UPC'!$I$100:$M$100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UPC'!$C$102:$C$110</c:f>
              <c:strCache>
                <c:ptCount val="9"/>
                <c:pt idx="0">
                  <c:v>Tècnic/a de Gestió</c:v>
                </c:pt>
                <c:pt idx="1">
                  <c:v>Gestió</c:v>
                </c:pt>
                <c:pt idx="2">
                  <c:v>Administratiu/va</c:v>
                </c:pt>
                <c:pt idx="3">
                  <c:v>Aux, Administratiu/va</c:v>
                </c:pt>
                <c:pt idx="4">
                  <c:v>Grup 1</c:v>
                </c:pt>
                <c:pt idx="5">
                  <c:v>Grup 2</c:v>
                </c:pt>
                <c:pt idx="6">
                  <c:v>Grup 3</c:v>
                </c:pt>
                <c:pt idx="7">
                  <c:v>Grup 4</c:v>
                </c:pt>
                <c:pt idx="8">
                  <c:v>Lliure designació</c:v>
                </c:pt>
              </c:strCache>
            </c:strRef>
          </c:cat>
          <c:val>
            <c:numRef>
              <c:f>'TAULES Personal UPC'!$I$102:$I$110</c:f>
              <c:numCache>
                <c:formatCode>General</c:formatCode>
                <c:ptCount val="9"/>
                <c:pt idx="0">
                  <c:v>92</c:v>
                </c:pt>
                <c:pt idx="1">
                  <c:v>144</c:v>
                </c:pt>
                <c:pt idx="2">
                  <c:v>300</c:v>
                </c:pt>
                <c:pt idx="3">
                  <c:v>150</c:v>
                </c:pt>
                <c:pt idx="4">
                  <c:v>85</c:v>
                </c:pt>
                <c:pt idx="5">
                  <c:v>44</c:v>
                </c:pt>
                <c:pt idx="6">
                  <c:v>61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3808"/>
        <c:axId val="188905344"/>
      </c:barChart>
      <c:catAx>
        <c:axId val="1889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9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05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90380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54371224466506907"/>
          <c:y val="0.92211061569111086"/>
          <c:w val="0.25671314021527125"/>
          <c:h val="6.03015075376885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963634"/>
                </a:solidFill>
              </a:defRPr>
            </a:pPr>
            <a:r>
              <a:rPr lang="es-ES" sz="10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Personal</a:t>
            </a: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 Docent i investigador. Professorat</a:t>
            </a:r>
          </a:p>
          <a:p>
            <a:pPr>
              <a:defRPr sz="1000">
                <a:solidFill>
                  <a:srgbClr val="963634"/>
                </a:solidFill>
              </a:defRPr>
            </a:pP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Homes</a:t>
            </a:r>
            <a:endParaRPr lang="es-ES" sz="1000">
              <a:solidFill>
                <a:srgbClr val="963634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728999215566481E-2"/>
          <c:y val="0.17053591705292157"/>
          <c:w val="0.90551713518569743"/>
          <c:h val="0.5037025822067737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'TAULES Personal UPC'!$D$8:$H$8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'TAULES Personal UPC'!$O$10:$O$20</c:f>
              <c:strCache>
                <c:ptCount val="11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  <c:pt idx="4">
                  <c:v>Catedràtic Contractat</c:v>
                </c:pt>
                <c:pt idx="5">
                  <c:v>Agregat/ada</c:v>
                </c:pt>
                <c:pt idx="6">
                  <c:v>Associat/ada</c:v>
                </c:pt>
                <c:pt idx="7">
                  <c:v>Col·laborador/a</c:v>
                </c:pt>
                <c:pt idx="8">
                  <c:v>Lector/a</c:v>
                </c:pt>
                <c:pt idx="9">
                  <c:v>Visitant</c:v>
                </c:pt>
                <c:pt idx="10">
                  <c:v>Ajudant/a</c:v>
                </c:pt>
              </c:strCache>
            </c:strRef>
          </c:cat>
          <c:val>
            <c:numRef>
              <c:f>'TAULES Personal UPC'!$F$10:$F$20</c:f>
              <c:numCache>
                <c:formatCode>General</c:formatCode>
                <c:ptCount val="11"/>
                <c:pt idx="0">
                  <c:v>244</c:v>
                </c:pt>
                <c:pt idx="1">
                  <c:v>55</c:v>
                </c:pt>
                <c:pt idx="2">
                  <c:v>533</c:v>
                </c:pt>
                <c:pt idx="3">
                  <c:v>198</c:v>
                </c:pt>
                <c:pt idx="4">
                  <c:v>10</c:v>
                </c:pt>
                <c:pt idx="5">
                  <c:v>116</c:v>
                </c:pt>
                <c:pt idx="6">
                  <c:v>627</c:v>
                </c:pt>
                <c:pt idx="7">
                  <c:v>183</c:v>
                </c:pt>
                <c:pt idx="8">
                  <c:v>72</c:v>
                </c:pt>
                <c:pt idx="9">
                  <c:v>10</c:v>
                </c:pt>
                <c:pt idx="10">
                  <c:v>85</c:v>
                </c:pt>
              </c:numCache>
            </c:numRef>
          </c:val>
        </c:ser>
        <c:ser>
          <c:idx val="2"/>
          <c:order val="1"/>
          <c:tx>
            <c:strRef>
              <c:f>'TAULES Personal UPC'!$I$8:$M$8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UPC'!$O$10:$O$20</c:f>
              <c:strCache>
                <c:ptCount val="11"/>
                <c:pt idx="0">
                  <c:v>CU</c:v>
                </c:pt>
                <c:pt idx="1">
                  <c:v>CEU</c:v>
                </c:pt>
                <c:pt idx="2">
                  <c:v>TU</c:v>
                </c:pt>
                <c:pt idx="3">
                  <c:v>TEU</c:v>
                </c:pt>
                <c:pt idx="4">
                  <c:v>Catedràtic Contractat</c:v>
                </c:pt>
                <c:pt idx="5">
                  <c:v>Agregat/ada</c:v>
                </c:pt>
                <c:pt idx="6">
                  <c:v>Associat/ada</c:v>
                </c:pt>
                <c:pt idx="7">
                  <c:v>Col·laborador/a</c:v>
                </c:pt>
                <c:pt idx="8">
                  <c:v>Lector/a</c:v>
                </c:pt>
                <c:pt idx="9">
                  <c:v>Visitant</c:v>
                </c:pt>
                <c:pt idx="10">
                  <c:v>Ajudant/a</c:v>
                </c:pt>
              </c:strCache>
            </c:strRef>
          </c:cat>
          <c:val>
            <c:numRef>
              <c:f>'TAULES Personal UPC'!$K$10:$K$20</c:f>
              <c:numCache>
                <c:formatCode>General</c:formatCode>
                <c:ptCount val="11"/>
                <c:pt idx="0">
                  <c:v>233</c:v>
                </c:pt>
                <c:pt idx="1">
                  <c:v>52</c:v>
                </c:pt>
                <c:pt idx="2">
                  <c:v>516</c:v>
                </c:pt>
                <c:pt idx="3">
                  <c:v>184</c:v>
                </c:pt>
                <c:pt idx="4">
                  <c:v>10</c:v>
                </c:pt>
                <c:pt idx="5">
                  <c:v>123</c:v>
                </c:pt>
                <c:pt idx="6">
                  <c:v>543</c:v>
                </c:pt>
                <c:pt idx="7">
                  <c:v>173</c:v>
                </c:pt>
                <c:pt idx="8">
                  <c:v>81</c:v>
                </c:pt>
                <c:pt idx="9">
                  <c:v>9</c:v>
                </c:pt>
                <c:pt idx="10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47072"/>
        <c:axId val="188948864"/>
      </c:barChart>
      <c:catAx>
        <c:axId val="188947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948864"/>
        <c:crosses val="autoZero"/>
        <c:auto val="1"/>
        <c:lblAlgn val="ctr"/>
        <c:lblOffset val="100"/>
        <c:noMultiLvlLbl val="0"/>
      </c:catAx>
      <c:valAx>
        <c:axId val="18894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894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74590537927899"/>
          <c:y val="0.89095844979736161"/>
          <c:w val="0.27409291772703387"/>
          <c:h val="6.1039353855117086E-2"/>
        </c:manualLayout>
      </c:layout>
      <c:overlay val="0"/>
      <c:txPr>
        <a:bodyPr/>
        <a:lstStyle/>
        <a:p>
          <a:pPr>
            <a:defRPr>
              <a:solidFill>
                <a:srgbClr val="96363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 sz="900">
                <a:solidFill>
                  <a:srgbClr val="963634"/>
                </a:solidFill>
              </a:rPr>
              <a:t>Personal Ivestigador propi i vinculat</a:t>
            </a:r>
          </a:p>
          <a:p>
            <a:pPr>
              <a:defRPr sz="9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 sz="900">
                <a:solidFill>
                  <a:srgbClr val="963634"/>
                </a:solidFill>
              </a:rPr>
              <a:t>Homes</a:t>
            </a:r>
          </a:p>
        </c:rich>
      </c:tx>
      <c:layout>
        <c:manualLayout>
          <c:xMode val="edge"/>
          <c:yMode val="edge"/>
          <c:x val="0.34038106955380582"/>
          <c:y val="3.170717790710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73875907048656E-2"/>
          <c:y val="0.2"/>
          <c:w val="0.91114773004257565"/>
          <c:h val="0.55609756097560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UPC'!$D$47:$H$47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UPC'!$B$49:$C$51</c:f>
              <c:strCache>
                <c:ptCount val="3"/>
                <c:pt idx="0">
                  <c:v>Personal investigador ordinari</c:v>
                </c:pt>
                <c:pt idx="1">
                  <c:v>Altre personal investigador propi</c:v>
                </c:pt>
                <c:pt idx="2">
                  <c:v>Personal investigador vinculat</c:v>
                </c:pt>
              </c:strCache>
            </c:strRef>
          </c:cat>
          <c:val>
            <c:numRef>
              <c:f>'TAULES Personal UPC'!$F$49:$F$51</c:f>
              <c:numCache>
                <c:formatCode>General</c:formatCode>
                <c:ptCount val="3"/>
                <c:pt idx="0">
                  <c:v>26</c:v>
                </c:pt>
                <c:pt idx="1">
                  <c:v>34</c:v>
                </c:pt>
                <c:pt idx="2">
                  <c:v>7</c:v>
                </c:pt>
              </c:numCache>
            </c:numRef>
          </c:val>
        </c:ser>
        <c:ser>
          <c:idx val="3"/>
          <c:order val="1"/>
          <c:tx>
            <c:strRef>
              <c:f>'TAULES Personal UPC'!$I$47:$M$47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UPC'!$B$49:$C$51</c:f>
              <c:strCache>
                <c:ptCount val="3"/>
                <c:pt idx="0">
                  <c:v>Personal investigador ordinari</c:v>
                </c:pt>
                <c:pt idx="1">
                  <c:v>Altre personal investigador propi</c:v>
                </c:pt>
                <c:pt idx="2">
                  <c:v>Personal investigador vinculat</c:v>
                </c:pt>
              </c:strCache>
            </c:strRef>
          </c:cat>
          <c:val>
            <c:numRef>
              <c:f>'TAULES Personal UPC'!$K$49:$K$51</c:f>
              <c:numCache>
                <c:formatCode>General</c:formatCode>
                <c:ptCount val="3"/>
                <c:pt idx="0">
                  <c:v>23</c:v>
                </c:pt>
                <c:pt idx="1">
                  <c:v>31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23360"/>
        <c:axId val="189024896"/>
      </c:barChart>
      <c:catAx>
        <c:axId val="1890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0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248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02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49468214758901"/>
          <c:y val="0.92439024390243907"/>
          <c:w val="0.26618651574803148"/>
          <c:h val="5.813895904521367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963634"/>
                </a:solidFill>
              </a:rPr>
              <a:t>PDI. Personal investigador en formació  
Homes</a:t>
            </a:r>
          </a:p>
        </c:rich>
      </c:tx>
      <c:layout>
        <c:manualLayout>
          <c:xMode val="edge"/>
          <c:yMode val="edge"/>
          <c:x val="0.21418215435621155"/>
          <c:y val="3.508769063091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66936864948717E-2"/>
          <c:y val="0.22807082668250467"/>
          <c:w val="0.9079167097232691"/>
          <c:h val="0.54489681869208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UPC'!$D$74:$H$74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UPC'!$B$76:$C$78</c:f>
              <c:strCache>
                <c:ptCount val="3"/>
                <c:pt idx="0">
                  <c:v>Generalitat</c:v>
                </c:pt>
                <c:pt idx="1">
                  <c:v>MEC i MCyT</c:v>
                </c:pt>
                <c:pt idx="2">
                  <c:v>UPC </c:v>
                </c:pt>
              </c:strCache>
            </c:strRef>
          </c:cat>
          <c:val>
            <c:numRef>
              <c:f>'TAULES Personal UPC'!$F$76:$F$78</c:f>
              <c:numCache>
                <c:formatCode>General</c:formatCode>
                <c:ptCount val="3"/>
                <c:pt idx="0">
                  <c:v>71</c:v>
                </c:pt>
                <c:pt idx="1">
                  <c:v>125</c:v>
                </c:pt>
                <c:pt idx="2">
                  <c:v>188</c:v>
                </c:pt>
              </c:numCache>
            </c:numRef>
          </c:val>
        </c:ser>
        <c:ser>
          <c:idx val="1"/>
          <c:order val="1"/>
          <c:tx>
            <c:strRef>
              <c:f>'TAULES Personal UPC'!$I$74:$M$74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'TAULES Personal UPC'!$B$76:$C$78</c:f>
              <c:strCache>
                <c:ptCount val="3"/>
                <c:pt idx="0">
                  <c:v>Generalitat</c:v>
                </c:pt>
                <c:pt idx="1">
                  <c:v>MEC i MCyT</c:v>
                </c:pt>
                <c:pt idx="2">
                  <c:v>UPC </c:v>
                </c:pt>
              </c:strCache>
            </c:strRef>
          </c:cat>
          <c:val>
            <c:numRef>
              <c:f>'TAULES Personal UPC'!$K$76:$K$78</c:f>
              <c:numCache>
                <c:formatCode>General</c:formatCode>
                <c:ptCount val="3"/>
                <c:pt idx="0">
                  <c:v>67</c:v>
                </c:pt>
                <c:pt idx="1">
                  <c:v>113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42048"/>
        <c:axId val="189052032"/>
      </c:barChart>
      <c:catAx>
        <c:axId val="1890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0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52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04204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59941343364469"/>
          <c:y val="0.91520729168748771"/>
          <c:w val="0.29377389567194789"/>
          <c:h val="5.70135033388922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963634"/>
                </a:solidFill>
              </a:rPr>
              <a:t>Personal d'Administració i Serveis  
Homes</a:t>
            </a:r>
          </a:p>
        </c:rich>
      </c:tx>
      <c:layout>
        <c:manualLayout>
          <c:xMode val="edge"/>
          <c:yMode val="edge"/>
          <c:x val="0.34375"/>
          <c:y val="3.2663316582914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81803361536328E-2"/>
          <c:y val="0.16088350130048645"/>
          <c:w val="0.91193181818182156"/>
          <c:h val="0.44723618090452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'TAULES Personal UPC'!$D$100:$H$100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UPC'!$C$102:$C$110</c:f>
              <c:strCache>
                <c:ptCount val="9"/>
                <c:pt idx="0">
                  <c:v>Tècnic/a de Gestió</c:v>
                </c:pt>
                <c:pt idx="1">
                  <c:v>Gestió</c:v>
                </c:pt>
                <c:pt idx="2">
                  <c:v>Administratiu/va</c:v>
                </c:pt>
                <c:pt idx="3">
                  <c:v>Aux, Administratiu/va</c:v>
                </c:pt>
                <c:pt idx="4">
                  <c:v>Grup 1</c:v>
                </c:pt>
                <c:pt idx="5">
                  <c:v>Grup 2</c:v>
                </c:pt>
                <c:pt idx="6">
                  <c:v>Grup 3</c:v>
                </c:pt>
                <c:pt idx="7">
                  <c:v>Grup 4</c:v>
                </c:pt>
                <c:pt idx="8">
                  <c:v>Lliure designació</c:v>
                </c:pt>
              </c:strCache>
            </c:strRef>
          </c:cat>
          <c:val>
            <c:numRef>
              <c:f>'TAULES Personal UPC'!$F$102:$F$110</c:f>
              <c:numCache>
                <c:formatCode>General</c:formatCode>
                <c:ptCount val="9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19</c:v>
                </c:pt>
                <c:pt idx="4">
                  <c:v>168</c:v>
                </c:pt>
                <c:pt idx="5">
                  <c:v>139</c:v>
                </c:pt>
                <c:pt idx="6">
                  <c:v>161</c:v>
                </c:pt>
                <c:pt idx="7">
                  <c:v>48</c:v>
                </c:pt>
                <c:pt idx="8">
                  <c:v>7</c:v>
                </c:pt>
              </c:numCache>
            </c:numRef>
          </c:val>
        </c:ser>
        <c:ser>
          <c:idx val="1"/>
          <c:order val="1"/>
          <c:tx>
            <c:strRef>
              <c:f>'TAULES Personal UPC'!$I$100:$M$100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'TAULES Personal UPC'!$C$102:$C$110</c:f>
              <c:strCache>
                <c:ptCount val="9"/>
                <c:pt idx="0">
                  <c:v>Tècnic/a de Gestió</c:v>
                </c:pt>
                <c:pt idx="1">
                  <c:v>Gestió</c:v>
                </c:pt>
                <c:pt idx="2">
                  <c:v>Administratiu/va</c:v>
                </c:pt>
                <c:pt idx="3">
                  <c:v>Aux, Administratiu/va</c:v>
                </c:pt>
                <c:pt idx="4">
                  <c:v>Grup 1</c:v>
                </c:pt>
                <c:pt idx="5">
                  <c:v>Grup 2</c:v>
                </c:pt>
                <c:pt idx="6">
                  <c:v>Grup 3</c:v>
                </c:pt>
                <c:pt idx="7">
                  <c:v>Grup 4</c:v>
                </c:pt>
                <c:pt idx="8">
                  <c:v>Lliure designació</c:v>
                </c:pt>
              </c:strCache>
            </c:strRef>
          </c:cat>
          <c:val>
            <c:numRef>
              <c:f>'TAULES Personal UPC'!$K$102:$K$110</c:f>
              <c:numCache>
                <c:formatCode>General</c:formatCode>
                <c:ptCount val="9"/>
                <c:pt idx="0">
                  <c:v>34</c:v>
                </c:pt>
                <c:pt idx="1">
                  <c:v>28</c:v>
                </c:pt>
                <c:pt idx="2">
                  <c:v>32</c:v>
                </c:pt>
                <c:pt idx="3">
                  <c:v>11</c:v>
                </c:pt>
                <c:pt idx="4">
                  <c:v>149</c:v>
                </c:pt>
                <c:pt idx="5">
                  <c:v>119</c:v>
                </c:pt>
                <c:pt idx="6">
                  <c:v>138</c:v>
                </c:pt>
                <c:pt idx="7">
                  <c:v>45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38496"/>
        <c:axId val="205340032"/>
      </c:barChart>
      <c:catAx>
        <c:axId val="2053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3634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3849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52400214187273408"/>
          <c:y val="0.92211061569111086"/>
          <c:w val="0.25671314021527125"/>
          <c:h val="6.03015075376885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96363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'TAULES Personal UPC'!$C$155</c:f>
              <c:strCache>
                <c:ptCount val="1"/>
                <c:pt idx="0">
                  <c:v>Dones 2010-11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'TAULES Personal UPC'!$D$154:$I$154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'TAULES Personal UPC'!$D$155:$I$155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19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'TAULES Personal UPC'!$C$156</c:f>
              <c:strCache>
                <c:ptCount val="1"/>
                <c:pt idx="0">
                  <c:v>Dones 2011-12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'TAULES Personal UPC'!$D$154:$I$154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'TAULES Personal UPC'!$D$156:$I$156</c:f>
              <c:numCache>
                <c:formatCode>General</c:formatCode>
                <c:ptCount val="6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5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'TAULES Personal UPC'!$C$157</c:f>
              <c:strCache>
                <c:ptCount val="1"/>
                <c:pt idx="0">
                  <c:v>Homes 2010-11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'TAULES Personal UPC'!$D$154:$I$154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'TAULES Personal UPC'!$D$157:$I$157</c:f>
              <c:numCache>
                <c:formatCode>General</c:formatCode>
                <c:ptCount val="6"/>
                <c:pt idx="0">
                  <c:v>37</c:v>
                </c:pt>
                <c:pt idx="1">
                  <c:v>27</c:v>
                </c:pt>
                <c:pt idx="2">
                  <c:v>37</c:v>
                </c:pt>
                <c:pt idx="3">
                  <c:v>44</c:v>
                </c:pt>
                <c:pt idx="4">
                  <c:v>39</c:v>
                </c:pt>
                <c:pt idx="5">
                  <c:v>19</c:v>
                </c:pt>
              </c:numCache>
            </c:numRef>
          </c:val>
        </c:ser>
        <c:ser>
          <c:idx val="3"/>
          <c:order val="3"/>
          <c:tx>
            <c:strRef>
              <c:f>'TAULES Personal UPC'!$C$158</c:f>
              <c:strCache>
                <c:ptCount val="1"/>
                <c:pt idx="0">
                  <c:v>Homes 2011-12</c:v>
                </c:pt>
              </c:strCache>
            </c:strRef>
          </c:tx>
          <c:spPr>
            <a:solidFill>
              <a:srgbClr val="D78E94"/>
            </a:solidFill>
          </c:spPr>
          <c:invertIfNegative val="0"/>
          <c:cat>
            <c:strRef>
              <c:f>'TAULES Personal UPC'!$D$154:$I$154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'TAULES Personal UPC'!$D$158:$I$158</c:f>
              <c:numCache>
                <c:formatCode>General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45</c:v>
                </c:pt>
                <c:pt idx="4">
                  <c:v>43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35360"/>
        <c:axId val="207936896"/>
      </c:barChart>
      <c:catAx>
        <c:axId val="207935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207936896"/>
        <c:crosses val="autoZero"/>
        <c:auto val="1"/>
        <c:lblAlgn val="ctr"/>
        <c:lblOffset val="100"/>
        <c:noMultiLvlLbl val="0"/>
      </c:catAx>
      <c:valAx>
        <c:axId val="20793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207935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96363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22</xdr:row>
      <xdr:rowOff>9525</xdr:rowOff>
    </xdr:from>
    <xdr:to>
      <xdr:col>5</xdr:col>
      <xdr:colOff>228601</xdr:colOff>
      <xdr:row>40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76200</xdr:rowOff>
    </xdr:from>
    <xdr:to>
      <xdr:col>5</xdr:col>
      <xdr:colOff>209550</xdr:colOff>
      <xdr:row>67</xdr:row>
      <xdr:rowOff>95250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76201</xdr:rowOff>
    </xdr:from>
    <xdr:to>
      <xdr:col>4</xdr:col>
      <xdr:colOff>695325</xdr:colOff>
      <xdr:row>93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95250</xdr:colOff>
      <xdr:row>132</xdr:row>
      <xdr:rowOff>142875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371475</xdr:colOff>
      <xdr:row>22</xdr:row>
      <xdr:rowOff>9525</xdr:rowOff>
    </xdr:from>
    <xdr:to>
      <xdr:col>13</xdr:col>
      <xdr:colOff>9525</xdr:colOff>
      <xdr:row>40</xdr:row>
      <xdr:rowOff>57150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295275</xdr:colOff>
      <xdr:row>53</xdr:row>
      <xdr:rowOff>76200</xdr:rowOff>
    </xdr:from>
    <xdr:to>
      <xdr:col>12</xdr:col>
      <xdr:colOff>704850</xdr:colOff>
      <xdr:row>67</xdr:row>
      <xdr:rowOff>95250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400050</xdr:colOff>
      <xdr:row>80</xdr:row>
      <xdr:rowOff>38100</xdr:rowOff>
    </xdr:from>
    <xdr:to>
      <xdr:col>12</xdr:col>
      <xdr:colOff>495300</xdr:colOff>
      <xdr:row>93</xdr:row>
      <xdr:rowOff>9524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190500</xdr:colOff>
      <xdr:row>111</xdr:row>
      <xdr:rowOff>180975</xdr:rowOff>
    </xdr:from>
    <xdr:to>
      <xdr:col>12</xdr:col>
      <xdr:colOff>704850</xdr:colOff>
      <xdr:row>132</xdr:row>
      <xdr:rowOff>133350</xdr:rowOff>
    </xdr:to>
    <xdr:graphicFrame macro="">
      <xdr:nvGraphicFramePr>
        <xdr:cNvPr id="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148</xdr:row>
      <xdr:rowOff>180974</xdr:rowOff>
    </xdr:from>
    <xdr:to>
      <xdr:col>12</xdr:col>
      <xdr:colOff>704849</xdr:colOff>
      <xdr:row>166</xdr:row>
      <xdr:rowOff>171450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1" style="1" customWidth="1"/>
    <col min="2" max="2" width="13.85546875" style="1" customWidth="1"/>
    <col min="3" max="3" width="45.42578125" style="1" customWidth="1"/>
    <col min="4" max="4" width="10.85546875" style="1" customWidth="1"/>
    <col min="5" max="5" width="10.5703125" style="1" customWidth="1"/>
    <col min="6" max="6" width="10" style="1" customWidth="1"/>
    <col min="7" max="7" width="10.5703125" style="1" customWidth="1"/>
    <col min="8" max="8" width="11.42578125" style="1" customWidth="1"/>
    <col min="9" max="13" width="11.42578125" style="1"/>
    <col min="14" max="14" width="0.5703125" style="1" customWidth="1"/>
    <col min="15" max="18" width="11.42578125" style="1"/>
    <col min="19" max="19" width="11.42578125" style="1" customWidth="1"/>
    <col min="20" max="20" width="11.42578125" style="1"/>
    <col min="21" max="21" width="7.7109375" style="1" bestFit="1" customWidth="1"/>
    <col min="22" max="22" width="10" style="1" customWidth="1"/>
    <col min="23" max="16384" width="11.42578125" style="1"/>
  </cols>
  <sheetData>
    <row r="1" spans="1:23" x14ac:dyDescent="0.25">
      <c r="B1" s="10" t="s">
        <v>20</v>
      </c>
    </row>
    <row r="2" spans="1:23" ht="15.75" x14ac:dyDescent="0.25">
      <c r="B2" s="11" t="s">
        <v>21</v>
      </c>
    </row>
    <row r="3" spans="1:23" ht="15.75" x14ac:dyDescent="0.25">
      <c r="B3" s="11"/>
    </row>
    <row r="5" spans="1:23" ht="3.7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23" ht="24" customHeight="1" x14ac:dyDescent="0.25">
      <c r="A6" s="29"/>
      <c r="B6" s="100" t="s">
        <v>62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0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29"/>
      <c r="B7" s="31"/>
      <c r="C7" s="32"/>
      <c r="D7" s="32"/>
      <c r="E7" s="32"/>
      <c r="F7" s="32"/>
      <c r="G7" s="32"/>
      <c r="H7" s="32"/>
      <c r="I7" s="33"/>
      <c r="J7" s="33"/>
      <c r="K7" s="33"/>
      <c r="L7" s="32"/>
      <c r="M7" s="32"/>
      <c r="N7" s="30"/>
      <c r="O7" s="2"/>
      <c r="P7" s="2"/>
      <c r="Q7" s="2"/>
      <c r="R7" s="2"/>
      <c r="S7" s="2"/>
      <c r="T7" s="2"/>
      <c r="U7" s="2"/>
      <c r="V7" s="2"/>
      <c r="W7" s="2"/>
    </row>
    <row r="8" spans="1:23" ht="17.25" customHeight="1" x14ac:dyDescent="0.25">
      <c r="A8" s="29"/>
      <c r="B8" s="93" t="s">
        <v>8</v>
      </c>
      <c r="C8" s="93"/>
      <c r="D8" s="95" t="s">
        <v>10</v>
      </c>
      <c r="E8" s="95"/>
      <c r="F8" s="95"/>
      <c r="G8" s="95"/>
      <c r="H8" s="95"/>
      <c r="I8" s="95" t="s">
        <v>9</v>
      </c>
      <c r="J8" s="95"/>
      <c r="K8" s="95"/>
      <c r="L8" s="95"/>
      <c r="M8" s="95"/>
      <c r="N8" s="34"/>
    </row>
    <row r="9" spans="1:23" ht="17.25" customHeight="1" x14ac:dyDescent="0.25">
      <c r="A9" s="29"/>
      <c r="B9" s="93"/>
      <c r="C9" s="93"/>
      <c r="D9" s="12" t="s">
        <v>7</v>
      </c>
      <c r="E9" s="12" t="s">
        <v>6</v>
      </c>
      <c r="F9" s="12" t="s">
        <v>5</v>
      </c>
      <c r="G9" s="12" t="s">
        <v>4</v>
      </c>
      <c r="H9" s="12" t="s">
        <v>3</v>
      </c>
      <c r="I9" s="12" t="s">
        <v>7</v>
      </c>
      <c r="J9" s="12" t="s">
        <v>6</v>
      </c>
      <c r="K9" s="12" t="s">
        <v>5</v>
      </c>
      <c r="L9" s="12" t="s">
        <v>4</v>
      </c>
      <c r="M9" s="12" t="s">
        <v>3</v>
      </c>
      <c r="N9" s="34"/>
      <c r="O9" s="82"/>
      <c r="P9" s="82"/>
    </row>
    <row r="10" spans="1:23" ht="17.25" customHeight="1" x14ac:dyDescent="0.25">
      <c r="A10" s="29"/>
      <c r="B10" s="102" t="s">
        <v>19</v>
      </c>
      <c r="C10" s="13" t="s">
        <v>22</v>
      </c>
      <c r="D10" s="14">
        <v>20</v>
      </c>
      <c r="E10" s="15">
        <f>D10/H10</f>
        <v>7.575757575757576E-2</v>
      </c>
      <c r="F10" s="14">
        <v>244</v>
      </c>
      <c r="G10" s="16">
        <f>F10/H10</f>
        <v>0.9242424242424242</v>
      </c>
      <c r="H10" s="17">
        <f t="shared" ref="H10:H20" si="0">D10+F10</f>
        <v>264</v>
      </c>
      <c r="I10" s="14">
        <v>19</v>
      </c>
      <c r="J10" s="15">
        <f t="shared" ref="J10:J21" si="1">I10/M10</f>
        <v>7.5396825396825393E-2</v>
      </c>
      <c r="K10" s="14">
        <v>233</v>
      </c>
      <c r="L10" s="16">
        <f t="shared" ref="L10:L21" si="2">K10/M10</f>
        <v>0.92460317460317465</v>
      </c>
      <c r="M10" s="17">
        <f t="shared" ref="M10:M20" si="3">+I10+K10</f>
        <v>252</v>
      </c>
      <c r="N10" s="34"/>
      <c r="O10" s="82" t="s">
        <v>52</v>
      </c>
      <c r="P10" s="82"/>
    </row>
    <row r="11" spans="1:23" ht="17.25" customHeight="1" x14ac:dyDescent="0.25">
      <c r="A11" s="35"/>
      <c r="B11" s="102"/>
      <c r="C11" s="13" t="s">
        <v>23</v>
      </c>
      <c r="D11" s="14">
        <v>12</v>
      </c>
      <c r="E11" s="15">
        <f>D11/H11</f>
        <v>0.17910447761194029</v>
      </c>
      <c r="F11" s="14">
        <v>55</v>
      </c>
      <c r="G11" s="16">
        <f>F11/H11</f>
        <v>0.82089552238805974</v>
      </c>
      <c r="H11" s="17">
        <f t="shared" si="0"/>
        <v>67</v>
      </c>
      <c r="I11" s="14">
        <v>12</v>
      </c>
      <c r="J11" s="15">
        <f t="shared" si="1"/>
        <v>0.1875</v>
      </c>
      <c r="K11" s="14">
        <v>52</v>
      </c>
      <c r="L11" s="16">
        <f t="shared" si="2"/>
        <v>0.8125</v>
      </c>
      <c r="M11" s="17">
        <f t="shared" si="3"/>
        <v>64</v>
      </c>
      <c r="N11" s="34"/>
      <c r="O11" s="82" t="s">
        <v>53</v>
      </c>
      <c r="P11" s="82"/>
    </row>
    <row r="12" spans="1:23" ht="17.25" customHeight="1" x14ac:dyDescent="0.25">
      <c r="A12" s="35"/>
      <c r="B12" s="102"/>
      <c r="C12" s="13" t="s">
        <v>24</v>
      </c>
      <c r="D12" s="14">
        <v>166</v>
      </c>
      <c r="E12" s="15">
        <f>D12/H12</f>
        <v>0.2374821173104435</v>
      </c>
      <c r="F12" s="14">
        <v>533</v>
      </c>
      <c r="G12" s="16">
        <f>F12/H12</f>
        <v>0.76251788268955656</v>
      </c>
      <c r="H12" s="17">
        <f t="shared" si="0"/>
        <v>699</v>
      </c>
      <c r="I12" s="14">
        <v>163</v>
      </c>
      <c r="J12" s="15">
        <f t="shared" si="1"/>
        <v>0.24005891016200295</v>
      </c>
      <c r="K12" s="14">
        <v>516</v>
      </c>
      <c r="L12" s="16">
        <f t="shared" si="2"/>
        <v>0.75994108983799702</v>
      </c>
      <c r="M12" s="17">
        <f t="shared" si="3"/>
        <v>679</v>
      </c>
      <c r="N12" s="34"/>
      <c r="O12" s="82" t="s">
        <v>54</v>
      </c>
      <c r="P12" s="82"/>
    </row>
    <row r="13" spans="1:23" ht="17.25" customHeight="1" x14ac:dyDescent="0.25">
      <c r="A13" s="29"/>
      <c r="B13" s="102"/>
      <c r="C13" s="13" t="s">
        <v>25</v>
      </c>
      <c r="D13" s="14">
        <v>75</v>
      </c>
      <c r="E13" s="15">
        <f>D13/H13</f>
        <v>0.27472527472527475</v>
      </c>
      <c r="F13" s="14">
        <v>198</v>
      </c>
      <c r="G13" s="16">
        <f>F13/H13</f>
        <v>0.72527472527472525</v>
      </c>
      <c r="H13" s="17">
        <f t="shared" si="0"/>
        <v>273</v>
      </c>
      <c r="I13" s="14">
        <v>76</v>
      </c>
      <c r="J13" s="15">
        <f t="shared" si="1"/>
        <v>0.29230769230769232</v>
      </c>
      <c r="K13" s="14">
        <v>184</v>
      </c>
      <c r="L13" s="16">
        <f t="shared" si="2"/>
        <v>0.70769230769230773</v>
      </c>
      <c r="M13" s="17">
        <f t="shared" si="3"/>
        <v>260</v>
      </c>
      <c r="N13" s="34"/>
      <c r="O13" s="82" t="s">
        <v>55</v>
      </c>
      <c r="P13" s="82"/>
    </row>
    <row r="14" spans="1:23" ht="17.25" customHeight="1" x14ac:dyDescent="0.25">
      <c r="A14" s="29"/>
      <c r="B14" s="103" t="s">
        <v>18</v>
      </c>
      <c r="C14" s="18" t="s">
        <v>26</v>
      </c>
      <c r="D14" s="19">
        <v>1</v>
      </c>
      <c r="E14" s="20">
        <f t="shared" ref="E14:E20" si="4">+D14/(D14+F14)</f>
        <v>9.0909090909090912E-2</v>
      </c>
      <c r="F14" s="19">
        <v>10</v>
      </c>
      <c r="G14" s="21">
        <f t="shared" ref="G14:G20" si="5">+F14/(F14+D14)</f>
        <v>0.90909090909090906</v>
      </c>
      <c r="H14" s="22">
        <f t="shared" si="0"/>
        <v>11</v>
      </c>
      <c r="I14" s="19">
        <v>1</v>
      </c>
      <c r="J14" s="20">
        <f t="shared" si="1"/>
        <v>9.0909090909090912E-2</v>
      </c>
      <c r="K14" s="19">
        <v>10</v>
      </c>
      <c r="L14" s="21">
        <f t="shared" si="2"/>
        <v>0.90909090909090906</v>
      </c>
      <c r="M14" s="22">
        <f t="shared" si="3"/>
        <v>11</v>
      </c>
      <c r="N14" s="34"/>
      <c r="O14" s="82" t="s">
        <v>26</v>
      </c>
      <c r="P14" s="82"/>
    </row>
    <row r="15" spans="1:23" ht="17.25" customHeight="1" x14ac:dyDescent="0.25">
      <c r="A15" s="29"/>
      <c r="B15" s="103"/>
      <c r="C15" s="18" t="s">
        <v>28</v>
      </c>
      <c r="D15" s="19">
        <v>44</v>
      </c>
      <c r="E15" s="20">
        <f t="shared" si="4"/>
        <v>0.27500000000000002</v>
      </c>
      <c r="F15" s="19">
        <v>116</v>
      </c>
      <c r="G15" s="21">
        <f t="shared" si="5"/>
        <v>0.72499999999999998</v>
      </c>
      <c r="H15" s="22">
        <f t="shared" si="0"/>
        <v>160</v>
      </c>
      <c r="I15" s="19">
        <v>50</v>
      </c>
      <c r="J15" s="20">
        <f t="shared" si="1"/>
        <v>0.28901734104046245</v>
      </c>
      <c r="K15" s="19">
        <v>123</v>
      </c>
      <c r="L15" s="21">
        <f t="shared" si="2"/>
        <v>0.71098265895953761</v>
      </c>
      <c r="M15" s="22">
        <f t="shared" si="3"/>
        <v>173</v>
      </c>
      <c r="N15" s="34"/>
      <c r="O15" s="82" t="s">
        <v>28</v>
      </c>
      <c r="P15" s="82"/>
    </row>
    <row r="16" spans="1:23" ht="17.25" customHeight="1" x14ac:dyDescent="0.25">
      <c r="A16" s="29"/>
      <c r="B16" s="103"/>
      <c r="C16" s="18" t="s">
        <v>27</v>
      </c>
      <c r="D16" s="19">
        <v>169</v>
      </c>
      <c r="E16" s="20">
        <f t="shared" si="4"/>
        <v>0.21231155778894473</v>
      </c>
      <c r="F16" s="19">
        <v>627</v>
      </c>
      <c r="G16" s="21">
        <f t="shared" si="5"/>
        <v>0.78768844221105527</v>
      </c>
      <c r="H16" s="22">
        <f t="shared" si="0"/>
        <v>796</v>
      </c>
      <c r="I16" s="19">
        <v>159</v>
      </c>
      <c r="J16" s="20">
        <f t="shared" si="1"/>
        <v>0.2264957264957265</v>
      </c>
      <c r="K16" s="19">
        <v>543</v>
      </c>
      <c r="L16" s="21">
        <f t="shared" si="2"/>
        <v>0.77350427350427353</v>
      </c>
      <c r="M16" s="22">
        <f t="shared" si="3"/>
        <v>702</v>
      </c>
      <c r="N16" s="34"/>
      <c r="O16" s="82" t="s">
        <v>27</v>
      </c>
      <c r="P16" s="82"/>
    </row>
    <row r="17" spans="1:16" ht="17.25" customHeight="1" x14ac:dyDescent="0.25">
      <c r="A17" s="29"/>
      <c r="B17" s="103"/>
      <c r="C17" s="18" t="s">
        <v>29</v>
      </c>
      <c r="D17" s="19">
        <v>84</v>
      </c>
      <c r="E17" s="20">
        <f t="shared" si="4"/>
        <v>0.3146067415730337</v>
      </c>
      <c r="F17" s="19">
        <v>183</v>
      </c>
      <c r="G17" s="21">
        <f t="shared" si="5"/>
        <v>0.6853932584269663</v>
      </c>
      <c r="H17" s="22">
        <f t="shared" si="0"/>
        <v>267</v>
      </c>
      <c r="I17" s="19">
        <v>77</v>
      </c>
      <c r="J17" s="20">
        <f t="shared" si="1"/>
        <v>0.308</v>
      </c>
      <c r="K17" s="19">
        <v>173</v>
      </c>
      <c r="L17" s="21">
        <f t="shared" si="2"/>
        <v>0.69199999999999995</v>
      </c>
      <c r="M17" s="22">
        <f t="shared" si="3"/>
        <v>250</v>
      </c>
      <c r="N17" s="34"/>
      <c r="O17" s="82" t="s">
        <v>29</v>
      </c>
      <c r="P17" s="82"/>
    </row>
    <row r="18" spans="1:16" ht="17.25" customHeight="1" x14ac:dyDescent="0.25">
      <c r="A18" s="29"/>
      <c r="B18" s="103"/>
      <c r="C18" s="18" t="s">
        <v>30</v>
      </c>
      <c r="D18" s="19">
        <v>35</v>
      </c>
      <c r="E18" s="20">
        <f t="shared" si="4"/>
        <v>0.32710280373831774</v>
      </c>
      <c r="F18" s="19">
        <v>72</v>
      </c>
      <c r="G18" s="21">
        <f t="shared" si="5"/>
        <v>0.67289719626168221</v>
      </c>
      <c r="H18" s="22">
        <f t="shared" si="0"/>
        <v>107</v>
      </c>
      <c r="I18" s="19">
        <v>39</v>
      </c>
      <c r="J18" s="20">
        <f t="shared" si="1"/>
        <v>0.32500000000000001</v>
      </c>
      <c r="K18" s="19">
        <v>81</v>
      </c>
      <c r="L18" s="21">
        <f t="shared" si="2"/>
        <v>0.67500000000000004</v>
      </c>
      <c r="M18" s="22">
        <f t="shared" si="3"/>
        <v>120</v>
      </c>
      <c r="N18" s="34"/>
      <c r="O18" s="82" t="s">
        <v>30</v>
      </c>
      <c r="P18" s="82"/>
    </row>
    <row r="19" spans="1:16" ht="17.25" customHeight="1" x14ac:dyDescent="0.25">
      <c r="A19" s="29"/>
      <c r="B19" s="103"/>
      <c r="C19" s="18" t="s">
        <v>31</v>
      </c>
      <c r="D19" s="19">
        <v>1</v>
      </c>
      <c r="E19" s="20">
        <f t="shared" si="4"/>
        <v>9.0909090909090912E-2</v>
      </c>
      <c r="F19" s="19">
        <v>10</v>
      </c>
      <c r="G19" s="21">
        <f t="shared" si="5"/>
        <v>0.90909090909090906</v>
      </c>
      <c r="H19" s="22">
        <f t="shared" si="0"/>
        <v>11</v>
      </c>
      <c r="I19" s="19">
        <v>2</v>
      </c>
      <c r="J19" s="20">
        <f t="shared" si="1"/>
        <v>0.18181818181818182</v>
      </c>
      <c r="K19" s="19">
        <v>9</v>
      </c>
      <c r="L19" s="21">
        <f t="shared" si="2"/>
        <v>0.81818181818181823</v>
      </c>
      <c r="M19" s="22">
        <f t="shared" si="3"/>
        <v>11</v>
      </c>
      <c r="N19" s="34"/>
      <c r="O19" s="82" t="s">
        <v>31</v>
      </c>
      <c r="P19" s="82"/>
    </row>
    <row r="20" spans="1:16" ht="17.25" customHeight="1" x14ac:dyDescent="0.25">
      <c r="A20" s="29"/>
      <c r="B20" s="103"/>
      <c r="C20" s="18" t="s">
        <v>32</v>
      </c>
      <c r="D20" s="19">
        <v>40</v>
      </c>
      <c r="E20" s="20">
        <f t="shared" si="4"/>
        <v>0.32</v>
      </c>
      <c r="F20" s="19">
        <v>85</v>
      </c>
      <c r="G20" s="21">
        <f t="shared" si="5"/>
        <v>0.68</v>
      </c>
      <c r="H20" s="22">
        <f t="shared" si="0"/>
        <v>125</v>
      </c>
      <c r="I20" s="19">
        <v>35</v>
      </c>
      <c r="J20" s="20">
        <f t="shared" si="1"/>
        <v>0.3125</v>
      </c>
      <c r="K20" s="19">
        <v>77</v>
      </c>
      <c r="L20" s="21">
        <f t="shared" si="2"/>
        <v>0.6875</v>
      </c>
      <c r="M20" s="22">
        <f t="shared" si="3"/>
        <v>112</v>
      </c>
      <c r="N20" s="34"/>
      <c r="O20" s="82" t="s">
        <v>32</v>
      </c>
      <c r="P20" s="82"/>
    </row>
    <row r="21" spans="1:16" ht="17.25" customHeight="1" x14ac:dyDescent="0.25">
      <c r="A21" s="36"/>
      <c r="B21" s="104" t="s">
        <v>0</v>
      </c>
      <c r="C21" s="104"/>
      <c r="D21" s="23">
        <f>SUM(D10:D20)</f>
        <v>647</v>
      </c>
      <c r="E21" s="24">
        <f>+D21/H21</f>
        <v>0.2327338129496403</v>
      </c>
      <c r="F21" s="23">
        <f>SUM(F10:F20)</f>
        <v>2133</v>
      </c>
      <c r="G21" s="25">
        <f>+F21/H21</f>
        <v>0.76726618705035976</v>
      </c>
      <c r="H21" s="23">
        <f>+D21+F21</f>
        <v>2780</v>
      </c>
      <c r="I21" s="23">
        <f>SUM(I10:I20)</f>
        <v>633</v>
      </c>
      <c r="J21" s="24">
        <f t="shared" si="1"/>
        <v>0.24031890660592256</v>
      </c>
      <c r="K21" s="23">
        <f>SUM(K10:K20)</f>
        <v>2001</v>
      </c>
      <c r="L21" s="25">
        <f t="shared" si="2"/>
        <v>0.75968109339407741</v>
      </c>
      <c r="M21" s="23">
        <f>SUM(M10:M20)</f>
        <v>2634</v>
      </c>
      <c r="N21" s="34"/>
      <c r="O21" s="82"/>
      <c r="P21" s="82"/>
    </row>
    <row r="22" spans="1:16" x14ac:dyDescent="0.25">
      <c r="A22" s="29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 s="82"/>
      <c r="P22" s="82"/>
    </row>
    <row r="23" spans="1:16" x14ac:dyDescent="0.25">
      <c r="A23" s="29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 s="82"/>
      <c r="P23" s="82"/>
    </row>
    <row r="24" spans="1:16" x14ac:dyDescent="0.25">
      <c r="A24" s="29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4"/>
      <c r="O24" s="82"/>
      <c r="P24" s="82"/>
    </row>
    <row r="25" spans="1:16" x14ac:dyDescent="0.25">
      <c r="A25" s="29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4"/>
    </row>
    <row r="26" spans="1:16" x14ac:dyDescent="0.25">
      <c r="A26" s="29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4"/>
    </row>
    <row r="27" spans="1:16" x14ac:dyDescent="0.25">
      <c r="A27" s="29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</row>
    <row r="28" spans="1:16" x14ac:dyDescent="0.25">
      <c r="A28" s="29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</row>
    <row r="29" spans="1:16" x14ac:dyDescent="0.25">
      <c r="A29" s="29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</row>
    <row r="30" spans="1:16" x14ac:dyDescent="0.25">
      <c r="A30" s="29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4"/>
    </row>
    <row r="31" spans="1:16" x14ac:dyDescent="0.25">
      <c r="A31" s="29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4"/>
    </row>
    <row r="32" spans="1:16" x14ac:dyDescent="0.25">
      <c r="A32" s="29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</row>
    <row r="33" spans="1:23" x14ac:dyDescent="0.25">
      <c r="A33" s="29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</row>
    <row r="34" spans="1:23" x14ac:dyDescent="0.25">
      <c r="A34" s="29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</row>
    <row r="35" spans="1:23" x14ac:dyDescent="0.25">
      <c r="A35" s="29"/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</row>
    <row r="36" spans="1:23" x14ac:dyDescent="0.25">
      <c r="A36" s="29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</row>
    <row r="37" spans="1:23" x14ac:dyDescent="0.25">
      <c r="A37" s="29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</row>
    <row r="38" spans="1:23" x14ac:dyDescent="0.25">
      <c r="A38" s="29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</row>
    <row r="39" spans="1:23" x14ac:dyDescent="0.25">
      <c r="A39" s="29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</row>
    <row r="40" spans="1:23" x14ac:dyDescent="0.25">
      <c r="A40" s="29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</row>
    <row r="41" spans="1:23" ht="10.5" customHeight="1" x14ac:dyDescent="0.25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23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3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3" x14ac:dyDescent="0.25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2"/>
      <c r="P44" s="2"/>
      <c r="Q44" s="2"/>
      <c r="R44" s="2"/>
      <c r="S44" s="2"/>
      <c r="T44" s="2"/>
      <c r="U44" s="2"/>
      <c r="V44" s="2"/>
      <c r="W44" s="2"/>
    </row>
    <row r="45" spans="1:23" s="8" customFormat="1" ht="24" customHeight="1" x14ac:dyDescent="0.25">
      <c r="A45" s="49"/>
      <c r="B45" s="92" t="s">
        <v>60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50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s="29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0"/>
      <c r="O46" s="2"/>
      <c r="P46" s="2"/>
      <c r="Q46" s="2"/>
      <c r="R46" s="2"/>
      <c r="S46" s="2"/>
      <c r="T46" s="2"/>
      <c r="U46" s="2"/>
      <c r="V46" s="2"/>
      <c r="W46" s="2"/>
    </row>
    <row r="47" spans="1:23" ht="18.75" customHeight="1" x14ac:dyDescent="0.25">
      <c r="A47" s="29"/>
      <c r="B47" s="93" t="s">
        <v>8</v>
      </c>
      <c r="C47" s="93"/>
      <c r="D47" s="95" t="s">
        <v>10</v>
      </c>
      <c r="E47" s="95"/>
      <c r="F47" s="95"/>
      <c r="G47" s="95"/>
      <c r="H47" s="95"/>
      <c r="I47" s="95" t="s">
        <v>9</v>
      </c>
      <c r="J47" s="95"/>
      <c r="K47" s="95"/>
      <c r="L47" s="95"/>
      <c r="M47" s="95"/>
      <c r="N47" s="30"/>
      <c r="O47" s="2"/>
      <c r="P47" s="2"/>
      <c r="Q47" s="2"/>
      <c r="R47" s="2"/>
    </row>
    <row r="48" spans="1:23" ht="18.75" customHeight="1" x14ac:dyDescent="0.25">
      <c r="A48" s="29"/>
      <c r="B48" s="93"/>
      <c r="C48" s="93"/>
      <c r="D48" s="12" t="s">
        <v>7</v>
      </c>
      <c r="E48" s="12" t="s">
        <v>6</v>
      </c>
      <c r="F48" s="12" t="s">
        <v>5</v>
      </c>
      <c r="G48" s="12" t="s">
        <v>4</v>
      </c>
      <c r="H48" s="12" t="s">
        <v>3</v>
      </c>
      <c r="I48" s="12" t="s">
        <v>7</v>
      </c>
      <c r="J48" s="12" t="s">
        <v>6</v>
      </c>
      <c r="K48" s="12" t="s">
        <v>5</v>
      </c>
      <c r="L48" s="12" t="s">
        <v>4</v>
      </c>
      <c r="M48" s="12" t="s">
        <v>3</v>
      </c>
      <c r="N48" s="30"/>
      <c r="O48" s="2"/>
      <c r="P48" s="2"/>
      <c r="Q48" s="2"/>
      <c r="R48" s="2"/>
    </row>
    <row r="49" spans="1:23" ht="18.75" customHeight="1" x14ac:dyDescent="0.25">
      <c r="A49" s="29"/>
      <c r="B49" s="94" t="s">
        <v>17</v>
      </c>
      <c r="C49" s="94"/>
      <c r="D49" s="18">
        <v>12</v>
      </c>
      <c r="E49" s="42">
        <f>D49/H49</f>
        <v>0.31578947368421051</v>
      </c>
      <c r="F49" s="18">
        <v>26</v>
      </c>
      <c r="G49" s="42">
        <f>F49/H49</f>
        <v>0.68421052631578949</v>
      </c>
      <c r="H49" s="18">
        <f>+D49+F49</f>
        <v>38</v>
      </c>
      <c r="I49" s="18">
        <v>12</v>
      </c>
      <c r="J49" s="42">
        <f>I49/M49</f>
        <v>0.34285714285714286</v>
      </c>
      <c r="K49" s="18">
        <v>23</v>
      </c>
      <c r="L49" s="42">
        <f>K49/M49</f>
        <v>0.65714285714285714</v>
      </c>
      <c r="M49" s="18">
        <f>+I49+K49</f>
        <v>35</v>
      </c>
      <c r="N49" s="30"/>
      <c r="O49" s="2"/>
      <c r="P49" s="2"/>
      <c r="Q49" s="2"/>
      <c r="R49" s="2"/>
    </row>
    <row r="50" spans="1:23" ht="18.75" customHeight="1" x14ac:dyDescent="0.25">
      <c r="A50" s="29"/>
      <c r="B50" s="94" t="s">
        <v>16</v>
      </c>
      <c r="C50" s="94"/>
      <c r="D50" s="18">
        <v>13</v>
      </c>
      <c r="E50" s="42">
        <f>D50/H50</f>
        <v>0.27659574468085107</v>
      </c>
      <c r="F50" s="18">
        <v>34</v>
      </c>
      <c r="G50" s="42">
        <f>F50/H50</f>
        <v>0.72340425531914898</v>
      </c>
      <c r="H50" s="18">
        <f>+D50+F50</f>
        <v>47</v>
      </c>
      <c r="I50" s="18">
        <v>17</v>
      </c>
      <c r="J50" s="42">
        <f>I50/M50</f>
        <v>0.35416666666666669</v>
      </c>
      <c r="K50" s="18">
        <v>31</v>
      </c>
      <c r="L50" s="42">
        <f>K50/M50</f>
        <v>0.64583333333333337</v>
      </c>
      <c r="M50" s="18">
        <f>+I50+K50</f>
        <v>48</v>
      </c>
      <c r="N50" s="30"/>
      <c r="O50" s="2"/>
      <c r="P50" s="2"/>
      <c r="Q50" s="2"/>
      <c r="R50" s="2"/>
    </row>
    <row r="51" spans="1:23" ht="18.75" customHeight="1" x14ac:dyDescent="0.25">
      <c r="A51" s="29"/>
      <c r="B51" s="94" t="s">
        <v>15</v>
      </c>
      <c r="C51" s="94"/>
      <c r="D51" s="18">
        <v>2</v>
      </c>
      <c r="E51" s="42">
        <f>D51/H51</f>
        <v>0.22222222222222221</v>
      </c>
      <c r="F51" s="18">
        <v>7</v>
      </c>
      <c r="G51" s="42">
        <f>F51/H51</f>
        <v>0.77777777777777779</v>
      </c>
      <c r="H51" s="18">
        <f>+D51+F51</f>
        <v>9</v>
      </c>
      <c r="I51" s="18">
        <v>3</v>
      </c>
      <c r="J51" s="42">
        <f>I51/M51</f>
        <v>0.27272727272727271</v>
      </c>
      <c r="K51" s="18">
        <v>8</v>
      </c>
      <c r="L51" s="42">
        <f>K51/M51</f>
        <v>0.72727272727272729</v>
      </c>
      <c r="M51" s="18">
        <f>+I51+K51</f>
        <v>11</v>
      </c>
      <c r="N51" s="30"/>
      <c r="O51" s="2"/>
      <c r="P51" s="2"/>
      <c r="Q51" s="2"/>
      <c r="R51" s="2"/>
    </row>
    <row r="52" spans="1:23" ht="18.75" customHeight="1" x14ac:dyDescent="0.25">
      <c r="A52" s="29"/>
      <c r="B52" s="107" t="s">
        <v>0</v>
      </c>
      <c r="C52" s="107"/>
      <c r="D52" s="43">
        <f>SUM(D49:D51)</f>
        <v>27</v>
      </c>
      <c r="E52" s="44">
        <f>D52/H52</f>
        <v>0.28723404255319152</v>
      </c>
      <c r="F52" s="43">
        <f>SUM(F49:F51)</f>
        <v>67</v>
      </c>
      <c r="G52" s="44">
        <f>F52/H52</f>
        <v>0.71276595744680848</v>
      </c>
      <c r="H52" s="43">
        <f>SUM(H49:H51)</f>
        <v>94</v>
      </c>
      <c r="I52" s="43">
        <f>SUM(I49:I51)</f>
        <v>32</v>
      </c>
      <c r="J52" s="44">
        <f>I52/M52</f>
        <v>0.34042553191489361</v>
      </c>
      <c r="K52" s="43">
        <f>SUM(K49:K51)</f>
        <v>62</v>
      </c>
      <c r="L52" s="44">
        <f>K52/M52</f>
        <v>0.65957446808510634</v>
      </c>
      <c r="M52" s="43">
        <f>SUM(M49:M51)</f>
        <v>94</v>
      </c>
      <c r="N52" s="30"/>
      <c r="O52" s="2"/>
      <c r="P52" s="2"/>
      <c r="Q52" s="2"/>
      <c r="R52" s="2"/>
    </row>
    <row r="53" spans="1:23" x14ac:dyDescent="0.25">
      <c r="A53" s="29"/>
      <c r="B53" s="5"/>
      <c r="C53" s="4"/>
      <c r="D53" s="51"/>
      <c r="E53" s="51"/>
      <c r="F53" s="32"/>
      <c r="G53" s="32"/>
      <c r="H53" s="32"/>
      <c r="I53" s="51"/>
      <c r="J53" s="51"/>
      <c r="K53" s="32"/>
      <c r="L53" s="32"/>
      <c r="M53" s="32"/>
      <c r="N53" s="30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9"/>
      <c r="B54" s="5"/>
      <c r="C54" s="4"/>
      <c r="D54" s="51"/>
      <c r="E54" s="51"/>
      <c r="F54" s="32"/>
      <c r="G54" s="32"/>
      <c r="H54" s="32"/>
      <c r="I54" s="51"/>
      <c r="J54" s="51"/>
      <c r="K54" s="32"/>
      <c r="L54" s="32"/>
      <c r="M54" s="32"/>
      <c r="N54" s="30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9"/>
      <c r="B55" s="5"/>
      <c r="C55" s="4"/>
      <c r="D55" s="51"/>
      <c r="E55" s="51"/>
      <c r="F55" s="32"/>
      <c r="G55" s="32"/>
      <c r="H55" s="32"/>
      <c r="I55" s="51"/>
      <c r="J55" s="51"/>
      <c r="K55" s="32"/>
      <c r="L55" s="32"/>
      <c r="M55" s="32"/>
      <c r="N55" s="30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9"/>
      <c r="B56" s="5"/>
      <c r="C56" s="4"/>
      <c r="D56" s="51"/>
      <c r="E56" s="51"/>
      <c r="F56" s="32"/>
      <c r="G56" s="32"/>
      <c r="H56" s="32"/>
      <c r="I56" s="51"/>
      <c r="J56" s="51"/>
      <c r="K56" s="32"/>
      <c r="L56" s="32"/>
      <c r="M56" s="32"/>
      <c r="N56" s="30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9"/>
      <c r="B57" s="5"/>
      <c r="C57" s="4"/>
      <c r="D57" s="51"/>
      <c r="E57" s="51"/>
      <c r="F57" s="32"/>
      <c r="G57" s="32"/>
      <c r="H57" s="32"/>
      <c r="I57" s="51"/>
      <c r="J57" s="51"/>
      <c r="K57" s="32"/>
      <c r="L57" s="32"/>
      <c r="M57" s="32"/>
      <c r="N57" s="30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9"/>
      <c r="B58" s="5"/>
      <c r="C58" s="4"/>
      <c r="D58" s="51"/>
      <c r="E58" s="51"/>
      <c r="F58" s="32"/>
      <c r="G58" s="32"/>
      <c r="H58" s="32"/>
      <c r="I58" s="51"/>
      <c r="J58" s="51"/>
      <c r="K58" s="32"/>
      <c r="L58" s="32"/>
      <c r="M58" s="32"/>
      <c r="N58" s="30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9"/>
      <c r="B59" s="5"/>
      <c r="C59" s="4"/>
      <c r="D59" s="51"/>
      <c r="E59" s="51"/>
      <c r="F59" s="32"/>
      <c r="G59" s="32"/>
      <c r="H59" s="32"/>
      <c r="I59" s="51"/>
      <c r="J59" s="51"/>
      <c r="K59" s="32"/>
      <c r="L59" s="32"/>
      <c r="M59" s="32"/>
      <c r="N59" s="30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9"/>
      <c r="B60" s="5"/>
      <c r="C60" s="4"/>
      <c r="D60" s="51"/>
      <c r="E60" s="51"/>
      <c r="F60" s="32"/>
      <c r="G60" s="32"/>
      <c r="H60" s="32"/>
      <c r="I60" s="51"/>
      <c r="J60" s="51"/>
      <c r="K60" s="32"/>
      <c r="L60" s="32"/>
      <c r="M60" s="32"/>
      <c r="N60" s="30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9"/>
      <c r="B61" s="5"/>
      <c r="C61" s="4"/>
      <c r="D61" s="51"/>
      <c r="E61" s="51"/>
      <c r="F61" s="32"/>
      <c r="G61" s="32"/>
      <c r="H61" s="32"/>
      <c r="I61" s="51"/>
      <c r="J61" s="51"/>
      <c r="K61" s="32"/>
      <c r="L61" s="32"/>
      <c r="M61" s="32"/>
      <c r="N61" s="30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9"/>
      <c r="B62" s="5"/>
      <c r="C62" s="4"/>
      <c r="D62" s="51"/>
      <c r="E62" s="51"/>
      <c r="F62" s="32"/>
      <c r="G62" s="32"/>
      <c r="H62" s="32"/>
      <c r="I62" s="51"/>
      <c r="J62" s="51"/>
      <c r="K62" s="32"/>
      <c r="L62" s="32"/>
      <c r="M62" s="32"/>
      <c r="N62" s="30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9"/>
      <c r="B63" s="5"/>
      <c r="C63" s="4"/>
      <c r="D63" s="51"/>
      <c r="E63" s="51"/>
      <c r="F63" s="32"/>
      <c r="G63" s="32"/>
      <c r="H63" s="32"/>
      <c r="I63" s="51"/>
      <c r="J63" s="51"/>
      <c r="K63" s="32"/>
      <c r="L63" s="32"/>
      <c r="M63" s="32"/>
      <c r="N63" s="30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9"/>
      <c r="B64" s="5"/>
      <c r="C64" s="4"/>
      <c r="D64" s="51"/>
      <c r="E64" s="51"/>
      <c r="F64" s="32"/>
      <c r="G64" s="32"/>
      <c r="H64" s="32"/>
      <c r="I64" s="51"/>
      <c r="J64" s="51"/>
      <c r="K64" s="32"/>
      <c r="L64" s="32"/>
      <c r="M64" s="32"/>
      <c r="N64" s="30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9"/>
      <c r="B65" s="5"/>
      <c r="C65" s="4"/>
      <c r="D65" s="51"/>
      <c r="E65" s="51"/>
      <c r="F65" s="32"/>
      <c r="G65" s="32"/>
      <c r="H65" s="32"/>
      <c r="I65" s="51"/>
      <c r="J65" s="51"/>
      <c r="K65" s="32"/>
      <c r="L65" s="32"/>
      <c r="M65" s="32"/>
      <c r="N65" s="30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9"/>
      <c r="B66" s="5"/>
      <c r="C66" s="4"/>
      <c r="D66" s="51"/>
      <c r="E66" s="51"/>
      <c r="F66" s="32"/>
      <c r="G66" s="32"/>
      <c r="H66" s="32"/>
      <c r="I66" s="51"/>
      <c r="J66" s="51"/>
      <c r="K66" s="32"/>
      <c r="L66" s="32"/>
      <c r="M66" s="32"/>
      <c r="N66" s="30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9"/>
      <c r="B67" s="5"/>
      <c r="C67" s="4"/>
      <c r="D67" s="51"/>
      <c r="E67" s="51"/>
      <c r="F67" s="32"/>
      <c r="G67" s="32"/>
      <c r="H67" s="32"/>
      <c r="I67" s="51"/>
      <c r="J67" s="51"/>
      <c r="K67" s="32"/>
      <c r="L67" s="32"/>
      <c r="M67" s="32"/>
      <c r="N67" s="30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38"/>
      <c r="B68" s="52"/>
      <c r="C68" s="52"/>
      <c r="D68" s="53"/>
      <c r="E68" s="54"/>
      <c r="F68" s="53"/>
      <c r="G68" s="54"/>
      <c r="H68" s="53"/>
      <c r="I68" s="40"/>
      <c r="J68" s="40"/>
      <c r="K68" s="40"/>
      <c r="L68" s="40"/>
      <c r="M68" s="40"/>
      <c r="N68" s="55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7"/>
      <c r="C69" s="7"/>
      <c r="D69" s="4"/>
      <c r="E69" s="6"/>
      <c r="F69" s="4"/>
      <c r="G69" s="6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7"/>
      <c r="C70" s="7"/>
      <c r="D70" s="4"/>
      <c r="E70" s="6"/>
      <c r="F70" s="4"/>
      <c r="G70" s="6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3.75" customHeight="1" x14ac:dyDescent="0.25">
      <c r="A71" s="45"/>
      <c r="B71" s="56"/>
      <c r="C71" s="56"/>
      <c r="D71" s="57"/>
      <c r="E71" s="58"/>
      <c r="F71" s="57"/>
      <c r="G71" s="58"/>
      <c r="H71" s="57"/>
      <c r="I71" s="47"/>
      <c r="J71" s="47"/>
      <c r="K71" s="47"/>
      <c r="L71" s="47"/>
      <c r="M71" s="47"/>
      <c r="N71" s="48"/>
      <c r="O71" s="2"/>
      <c r="P71" s="2"/>
      <c r="Q71" s="2"/>
      <c r="R71" s="2"/>
      <c r="S71" s="2"/>
      <c r="T71" s="2"/>
      <c r="U71" s="2"/>
      <c r="V71" s="2"/>
      <c r="W71" s="2"/>
    </row>
    <row r="72" spans="1:23" ht="24" customHeight="1" x14ac:dyDescent="0.25">
      <c r="A72" s="29"/>
      <c r="B72" s="100" t="s">
        <v>61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30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9"/>
      <c r="B73" s="5"/>
      <c r="C73" s="4"/>
      <c r="D73" s="51"/>
      <c r="E73" s="51"/>
      <c r="F73" s="32"/>
      <c r="G73" s="32"/>
      <c r="H73" s="32"/>
      <c r="I73" s="32"/>
      <c r="J73" s="32"/>
      <c r="K73" s="32"/>
      <c r="L73" s="32"/>
      <c r="M73" s="32"/>
      <c r="N73" s="30"/>
      <c r="O73" s="2"/>
      <c r="P73" s="2"/>
      <c r="Q73" s="2"/>
      <c r="R73" s="2"/>
      <c r="S73" s="2"/>
      <c r="T73" s="2"/>
      <c r="U73" s="2"/>
      <c r="V73" s="2"/>
      <c r="W73" s="2"/>
    </row>
    <row r="74" spans="1:23" ht="18" customHeight="1" x14ac:dyDescent="0.25">
      <c r="A74" s="29"/>
      <c r="B74" s="93" t="s">
        <v>8</v>
      </c>
      <c r="C74" s="93"/>
      <c r="D74" s="95">
        <v>2011</v>
      </c>
      <c r="E74" s="95"/>
      <c r="F74" s="95"/>
      <c r="G74" s="95"/>
      <c r="H74" s="95"/>
      <c r="I74" s="95">
        <v>2012</v>
      </c>
      <c r="J74" s="95"/>
      <c r="K74" s="95"/>
      <c r="L74" s="95"/>
      <c r="M74" s="95"/>
      <c r="N74" s="30"/>
      <c r="O74" s="2"/>
      <c r="P74" s="2"/>
      <c r="Q74" s="2"/>
      <c r="R74" s="2"/>
      <c r="S74" s="2"/>
      <c r="T74" s="2"/>
      <c r="U74" s="2"/>
      <c r="V74" s="2"/>
      <c r="W74" s="2"/>
    </row>
    <row r="75" spans="1:23" ht="18" customHeight="1" x14ac:dyDescent="0.25">
      <c r="A75" s="29"/>
      <c r="B75" s="93"/>
      <c r="C75" s="93"/>
      <c r="D75" s="12" t="s">
        <v>7</v>
      </c>
      <c r="E75" s="12" t="s">
        <v>6</v>
      </c>
      <c r="F75" s="12" t="s">
        <v>5</v>
      </c>
      <c r="G75" s="12" t="s">
        <v>4</v>
      </c>
      <c r="H75" s="12" t="s">
        <v>3</v>
      </c>
      <c r="I75" s="12" t="s">
        <v>7</v>
      </c>
      <c r="J75" s="12" t="s">
        <v>6</v>
      </c>
      <c r="K75" s="12" t="s">
        <v>5</v>
      </c>
      <c r="L75" s="12" t="s">
        <v>4</v>
      </c>
      <c r="M75" s="12" t="s">
        <v>3</v>
      </c>
      <c r="N75" s="30"/>
      <c r="O75" s="2"/>
      <c r="P75" s="2"/>
      <c r="Q75" s="2"/>
      <c r="R75" s="2"/>
      <c r="S75" s="2"/>
      <c r="T75" s="2"/>
      <c r="U75" s="2"/>
      <c r="V75" s="2"/>
      <c r="W75" s="2"/>
    </row>
    <row r="76" spans="1:23" ht="18.75" customHeight="1" x14ac:dyDescent="0.25">
      <c r="A76" s="29"/>
      <c r="B76" s="96" t="s">
        <v>14</v>
      </c>
      <c r="C76" s="97"/>
      <c r="D76" s="13">
        <v>28</v>
      </c>
      <c r="E76" s="59">
        <f>D76/H76</f>
        <v>0.28282828282828282</v>
      </c>
      <c r="F76" s="13">
        <v>71</v>
      </c>
      <c r="G76" s="59">
        <f>F76/H76</f>
        <v>0.71717171717171713</v>
      </c>
      <c r="H76" s="13">
        <f>D76+F76</f>
        <v>99</v>
      </c>
      <c r="I76" s="13">
        <v>34</v>
      </c>
      <c r="J76" s="59">
        <f>I76/M76</f>
        <v>0.33663366336633666</v>
      </c>
      <c r="K76" s="13">
        <v>67</v>
      </c>
      <c r="L76" s="59">
        <f>K76/M76</f>
        <v>0.6633663366336634</v>
      </c>
      <c r="M76" s="13">
        <f>I76+K76</f>
        <v>101</v>
      </c>
      <c r="N76" s="30"/>
      <c r="O76" s="2"/>
      <c r="P76" s="2"/>
      <c r="Q76" s="2"/>
      <c r="R76" s="2"/>
      <c r="S76" s="2"/>
      <c r="T76" s="2"/>
      <c r="U76" s="2"/>
      <c r="V76" s="2"/>
      <c r="W76" s="2"/>
    </row>
    <row r="77" spans="1:23" ht="18.75" customHeight="1" x14ac:dyDescent="0.25">
      <c r="A77" s="29"/>
      <c r="B77" s="98" t="s">
        <v>13</v>
      </c>
      <c r="C77" s="99"/>
      <c r="D77" s="18">
        <v>56</v>
      </c>
      <c r="E77" s="42">
        <f>D77/H77</f>
        <v>0.30939226519337015</v>
      </c>
      <c r="F77" s="18">
        <v>125</v>
      </c>
      <c r="G77" s="42">
        <f>F77/H77</f>
        <v>0.69060773480662985</v>
      </c>
      <c r="H77" s="18">
        <f>D77+F77</f>
        <v>181</v>
      </c>
      <c r="I77" s="18">
        <v>42</v>
      </c>
      <c r="J77" s="42">
        <f>I77/M77</f>
        <v>0.2709677419354839</v>
      </c>
      <c r="K77" s="18">
        <v>113</v>
      </c>
      <c r="L77" s="42">
        <f>K77/M77</f>
        <v>0.7290322580645161</v>
      </c>
      <c r="M77" s="18">
        <f>I77+K77</f>
        <v>155</v>
      </c>
      <c r="N77" s="30"/>
      <c r="O77" s="2"/>
      <c r="P77" s="2"/>
      <c r="Q77" s="2"/>
      <c r="R77" s="2"/>
      <c r="S77" s="2"/>
      <c r="T77" s="2"/>
      <c r="U77" s="2"/>
      <c r="V77" s="2"/>
      <c r="W77" s="2"/>
    </row>
    <row r="78" spans="1:23" ht="18.75" customHeight="1" x14ac:dyDescent="0.25">
      <c r="A78" s="29"/>
      <c r="B78" s="96" t="s">
        <v>12</v>
      </c>
      <c r="C78" s="97"/>
      <c r="D78" s="13">
        <v>81</v>
      </c>
      <c r="E78" s="59">
        <f>D78/H78</f>
        <v>0.30111524163568776</v>
      </c>
      <c r="F78" s="13">
        <v>188</v>
      </c>
      <c r="G78" s="59">
        <f>F78/H78</f>
        <v>0.6988847583643123</v>
      </c>
      <c r="H78" s="13">
        <f>D78+F78</f>
        <v>269</v>
      </c>
      <c r="I78" s="13">
        <v>65</v>
      </c>
      <c r="J78" s="59">
        <f>I78/M78</f>
        <v>0.27777777777777779</v>
      </c>
      <c r="K78" s="13">
        <v>169</v>
      </c>
      <c r="L78" s="59">
        <f>K78/M78</f>
        <v>0.72222222222222221</v>
      </c>
      <c r="M78" s="13">
        <f>I78+K78</f>
        <v>234</v>
      </c>
      <c r="N78" s="30"/>
      <c r="O78" s="2"/>
      <c r="P78" s="2"/>
      <c r="Q78" s="2"/>
      <c r="R78" s="2"/>
      <c r="S78" s="2"/>
      <c r="T78" s="2"/>
      <c r="U78" s="2"/>
      <c r="V78" s="2"/>
      <c r="W78" s="2"/>
    </row>
    <row r="79" spans="1:23" s="88" customFormat="1" ht="18.75" customHeight="1" x14ac:dyDescent="0.25">
      <c r="A79" s="85"/>
      <c r="B79" s="104" t="s">
        <v>0</v>
      </c>
      <c r="C79" s="104"/>
      <c r="D79" s="23">
        <f>SUM(D76:D78)</f>
        <v>165</v>
      </c>
      <c r="E79" s="24">
        <f>+D79/H79</f>
        <v>0.30054644808743169</v>
      </c>
      <c r="F79" s="23">
        <f>SUM(F76:F78)</f>
        <v>384</v>
      </c>
      <c r="G79" s="25">
        <f>+F79/H79</f>
        <v>0.69945355191256831</v>
      </c>
      <c r="H79" s="23">
        <f>SUM(H76:H78)</f>
        <v>549</v>
      </c>
      <c r="I79" s="23">
        <f>SUM(I76:I78)</f>
        <v>141</v>
      </c>
      <c r="J79" s="24">
        <f>+I79/M79</f>
        <v>0.28775510204081634</v>
      </c>
      <c r="K79" s="23">
        <f>SUM(K76:K78)</f>
        <v>349</v>
      </c>
      <c r="L79" s="25">
        <f>+K79/M79</f>
        <v>0.71224489795918366</v>
      </c>
      <c r="M79" s="23">
        <f>SUM(M76:M78)</f>
        <v>490</v>
      </c>
      <c r="N79" s="86"/>
      <c r="O79" s="87"/>
      <c r="P79" s="87"/>
      <c r="Q79" s="87"/>
      <c r="R79" s="87"/>
      <c r="S79" s="87"/>
      <c r="T79" s="87"/>
      <c r="U79" s="87"/>
      <c r="V79" s="87"/>
      <c r="W79" s="87"/>
    </row>
    <row r="80" spans="1:23" x14ac:dyDescent="0.25">
      <c r="A80" s="29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0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9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0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9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0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9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0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9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0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9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0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9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0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9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0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9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0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9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0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0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0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9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0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N93" s="30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55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5.25" customHeight="1" x14ac:dyDescent="0.25">
      <c r="A97" s="45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8"/>
      <c r="O97" s="2"/>
      <c r="P97" s="2"/>
      <c r="Q97" s="2"/>
      <c r="R97" s="2"/>
      <c r="S97" s="2"/>
      <c r="T97" s="2"/>
      <c r="U97" s="2"/>
      <c r="V97" s="2"/>
      <c r="W97" s="2"/>
    </row>
    <row r="98" spans="1:23" ht="24" customHeight="1" x14ac:dyDescent="0.25">
      <c r="A98" s="29"/>
      <c r="B98" s="92" t="s">
        <v>11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30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9"/>
      <c r="B99" s="31"/>
      <c r="C99" s="7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0"/>
      <c r="O99" s="2"/>
      <c r="P99" s="2"/>
      <c r="Q99" s="2"/>
      <c r="R99" s="2"/>
      <c r="S99" s="2"/>
      <c r="T99" s="2"/>
      <c r="U99" s="2"/>
      <c r="V99" s="2"/>
      <c r="W99" s="2"/>
    </row>
    <row r="100" spans="1:23" ht="18" customHeight="1" x14ac:dyDescent="0.25">
      <c r="A100" s="29"/>
      <c r="B100" s="93" t="s">
        <v>8</v>
      </c>
      <c r="C100" s="93"/>
      <c r="D100" s="95" t="s">
        <v>10</v>
      </c>
      <c r="E100" s="95"/>
      <c r="F100" s="95"/>
      <c r="G100" s="95"/>
      <c r="H100" s="95"/>
      <c r="I100" s="95" t="s">
        <v>9</v>
      </c>
      <c r="J100" s="95"/>
      <c r="K100" s="95"/>
      <c r="L100" s="95"/>
      <c r="M100" s="95"/>
      <c r="N100" s="34"/>
    </row>
    <row r="101" spans="1:23" ht="18" customHeight="1" x14ac:dyDescent="0.25">
      <c r="A101" s="29"/>
      <c r="B101" s="93"/>
      <c r="C101" s="93"/>
      <c r="D101" s="12" t="s">
        <v>7</v>
      </c>
      <c r="E101" s="12" t="s">
        <v>6</v>
      </c>
      <c r="F101" s="12" t="s">
        <v>5</v>
      </c>
      <c r="G101" s="12" t="s">
        <v>4</v>
      </c>
      <c r="H101" s="12" t="s">
        <v>3</v>
      </c>
      <c r="I101" s="12" t="s">
        <v>7</v>
      </c>
      <c r="J101" s="12" t="s">
        <v>6</v>
      </c>
      <c r="K101" s="12" t="s">
        <v>5</v>
      </c>
      <c r="L101" s="12" t="s">
        <v>4</v>
      </c>
      <c r="M101" s="12" t="s">
        <v>3</v>
      </c>
      <c r="N101" s="34"/>
    </row>
    <row r="102" spans="1:23" ht="18" customHeight="1" x14ac:dyDescent="0.25">
      <c r="A102" s="29"/>
      <c r="B102" s="101" t="s">
        <v>2</v>
      </c>
      <c r="C102" s="13" t="s">
        <v>33</v>
      </c>
      <c r="D102" s="14">
        <v>162</v>
      </c>
      <c r="E102" s="65">
        <f t="shared" ref="E102:E111" si="6">D102/H102</f>
        <v>0.82233502538071068</v>
      </c>
      <c r="F102" s="14">
        <v>35</v>
      </c>
      <c r="G102" s="66">
        <f t="shared" ref="G102:G111" si="7">F102/H102</f>
        <v>0.17766497461928935</v>
      </c>
      <c r="H102" s="67">
        <f t="shared" ref="H102:H110" si="8">D102+F102</f>
        <v>197</v>
      </c>
      <c r="I102" s="14">
        <v>92</v>
      </c>
      <c r="J102" s="65">
        <f t="shared" ref="J102:J111" si="9">I102/M102</f>
        <v>0.73015873015873012</v>
      </c>
      <c r="K102" s="14">
        <v>34</v>
      </c>
      <c r="L102" s="66">
        <f t="shared" ref="L102:L111" si="10">K102/M102</f>
        <v>0.26984126984126983</v>
      </c>
      <c r="M102" s="67">
        <f t="shared" ref="M102:M110" si="11">I102+K102</f>
        <v>126</v>
      </c>
      <c r="N102" s="34"/>
    </row>
    <row r="103" spans="1:23" ht="18" customHeight="1" x14ac:dyDescent="0.25">
      <c r="A103" s="29"/>
      <c r="B103" s="101"/>
      <c r="C103" s="13" t="s">
        <v>34</v>
      </c>
      <c r="D103" s="14">
        <v>96</v>
      </c>
      <c r="E103" s="65">
        <f t="shared" si="6"/>
        <v>0.72727272727272729</v>
      </c>
      <c r="F103" s="14">
        <v>36</v>
      </c>
      <c r="G103" s="66">
        <f t="shared" si="7"/>
        <v>0.27272727272727271</v>
      </c>
      <c r="H103" s="67">
        <f t="shared" si="8"/>
        <v>132</v>
      </c>
      <c r="I103" s="14">
        <v>144</v>
      </c>
      <c r="J103" s="65">
        <f t="shared" si="9"/>
        <v>0.83720930232558144</v>
      </c>
      <c r="K103" s="14">
        <v>28</v>
      </c>
      <c r="L103" s="66">
        <f t="shared" si="10"/>
        <v>0.16279069767441862</v>
      </c>
      <c r="M103" s="67">
        <f t="shared" si="11"/>
        <v>172</v>
      </c>
      <c r="N103" s="34"/>
    </row>
    <row r="104" spans="1:23" ht="18" customHeight="1" x14ac:dyDescent="0.25">
      <c r="A104" s="29"/>
      <c r="B104" s="101"/>
      <c r="C104" s="13" t="s">
        <v>35</v>
      </c>
      <c r="D104" s="14">
        <v>314</v>
      </c>
      <c r="E104" s="65">
        <f t="shared" si="6"/>
        <v>0.89458689458689455</v>
      </c>
      <c r="F104" s="14">
        <v>37</v>
      </c>
      <c r="G104" s="66">
        <f t="shared" si="7"/>
        <v>0.10541310541310542</v>
      </c>
      <c r="H104" s="67">
        <f t="shared" si="8"/>
        <v>351</v>
      </c>
      <c r="I104" s="14">
        <v>300</v>
      </c>
      <c r="J104" s="65">
        <f t="shared" si="9"/>
        <v>0.90361445783132532</v>
      </c>
      <c r="K104" s="14">
        <v>32</v>
      </c>
      <c r="L104" s="66">
        <f t="shared" si="10"/>
        <v>9.6385542168674704E-2</v>
      </c>
      <c r="M104" s="67">
        <f t="shared" si="11"/>
        <v>332</v>
      </c>
      <c r="N104" s="34"/>
    </row>
    <row r="105" spans="1:23" ht="18" customHeight="1" x14ac:dyDescent="0.25">
      <c r="A105" s="29"/>
      <c r="B105" s="101"/>
      <c r="C105" s="13" t="s">
        <v>36</v>
      </c>
      <c r="D105" s="14">
        <v>197</v>
      </c>
      <c r="E105" s="65">
        <f t="shared" si="6"/>
        <v>0.91203703703703709</v>
      </c>
      <c r="F105" s="14">
        <v>19</v>
      </c>
      <c r="G105" s="66">
        <f t="shared" si="7"/>
        <v>8.7962962962962965E-2</v>
      </c>
      <c r="H105" s="67">
        <f t="shared" si="8"/>
        <v>216</v>
      </c>
      <c r="I105" s="14">
        <v>150</v>
      </c>
      <c r="J105" s="65">
        <f t="shared" si="9"/>
        <v>0.93167701863354035</v>
      </c>
      <c r="K105" s="14">
        <v>11</v>
      </c>
      <c r="L105" s="66">
        <f t="shared" si="10"/>
        <v>6.8322981366459631E-2</v>
      </c>
      <c r="M105" s="67">
        <f t="shared" si="11"/>
        <v>161</v>
      </c>
      <c r="N105" s="34"/>
    </row>
    <row r="106" spans="1:23" ht="18" customHeight="1" x14ac:dyDescent="0.25">
      <c r="A106" s="29"/>
      <c r="B106" s="106" t="s">
        <v>1</v>
      </c>
      <c r="C106" s="18" t="s">
        <v>37</v>
      </c>
      <c r="D106" s="68">
        <v>89</v>
      </c>
      <c r="E106" s="62">
        <f t="shared" si="6"/>
        <v>0.34630350194552528</v>
      </c>
      <c r="F106" s="68">
        <v>168</v>
      </c>
      <c r="G106" s="63">
        <f t="shared" si="7"/>
        <v>0.65369649805447472</v>
      </c>
      <c r="H106" s="64">
        <f t="shared" si="8"/>
        <v>257</v>
      </c>
      <c r="I106" s="68">
        <v>85</v>
      </c>
      <c r="J106" s="62">
        <f t="shared" si="9"/>
        <v>0.36324786324786323</v>
      </c>
      <c r="K106" s="68">
        <v>149</v>
      </c>
      <c r="L106" s="63">
        <f t="shared" si="10"/>
        <v>0.63675213675213671</v>
      </c>
      <c r="M106" s="64">
        <f t="shared" si="11"/>
        <v>234</v>
      </c>
      <c r="N106" s="34"/>
    </row>
    <row r="107" spans="1:23" ht="18" customHeight="1" x14ac:dyDescent="0.25">
      <c r="A107" s="29"/>
      <c r="B107" s="106"/>
      <c r="C107" s="18" t="s">
        <v>38</v>
      </c>
      <c r="D107" s="69">
        <v>57</v>
      </c>
      <c r="E107" s="62">
        <f t="shared" si="6"/>
        <v>0.29081632653061223</v>
      </c>
      <c r="F107" s="69">
        <v>139</v>
      </c>
      <c r="G107" s="63">
        <f t="shared" si="7"/>
        <v>0.70918367346938771</v>
      </c>
      <c r="H107" s="64">
        <f t="shared" si="8"/>
        <v>196</v>
      </c>
      <c r="I107" s="69">
        <v>44</v>
      </c>
      <c r="J107" s="62">
        <f t="shared" si="9"/>
        <v>0.26993865030674846</v>
      </c>
      <c r="K107" s="69">
        <v>119</v>
      </c>
      <c r="L107" s="63">
        <f t="shared" si="10"/>
        <v>0.73006134969325154</v>
      </c>
      <c r="M107" s="64">
        <f t="shared" si="11"/>
        <v>163</v>
      </c>
      <c r="N107" s="34"/>
    </row>
    <row r="108" spans="1:23" ht="18" customHeight="1" x14ac:dyDescent="0.25">
      <c r="A108" s="29"/>
      <c r="B108" s="106"/>
      <c r="C108" s="18" t="s">
        <v>39</v>
      </c>
      <c r="D108" s="68">
        <v>78</v>
      </c>
      <c r="E108" s="62">
        <f t="shared" si="6"/>
        <v>0.32635983263598328</v>
      </c>
      <c r="F108" s="68">
        <v>161</v>
      </c>
      <c r="G108" s="63">
        <f t="shared" si="7"/>
        <v>0.67364016736401677</v>
      </c>
      <c r="H108" s="64">
        <f t="shared" si="8"/>
        <v>239</v>
      </c>
      <c r="I108" s="68">
        <v>61</v>
      </c>
      <c r="J108" s="62">
        <f t="shared" si="9"/>
        <v>0.30653266331658291</v>
      </c>
      <c r="K108" s="68">
        <v>138</v>
      </c>
      <c r="L108" s="63">
        <f t="shared" si="10"/>
        <v>0.69346733668341709</v>
      </c>
      <c r="M108" s="64">
        <f t="shared" si="11"/>
        <v>199</v>
      </c>
      <c r="N108" s="34"/>
    </row>
    <row r="109" spans="1:23" ht="18" customHeight="1" x14ac:dyDescent="0.25">
      <c r="A109" s="29"/>
      <c r="B109" s="106"/>
      <c r="C109" s="18" t="s">
        <v>40</v>
      </c>
      <c r="D109" s="69">
        <v>40</v>
      </c>
      <c r="E109" s="62">
        <f t="shared" si="6"/>
        <v>0.45454545454545453</v>
      </c>
      <c r="F109" s="69">
        <v>48</v>
      </c>
      <c r="G109" s="63">
        <f t="shared" si="7"/>
        <v>0.54545454545454541</v>
      </c>
      <c r="H109" s="64">
        <f t="shared" si="8"/>
        <v>88</v>
      </c>
      <c r="I109" s="69">
        <v>29</v>
      </c>
      <c r="J109" s="62">
        <f t="shared" si="9"/>
        <v>0.39189189189189189</v>
      </c>
      <c r="K109" s="69">
        <v>45</v>
      </c>
      <c r="L109" s="63">
        <f t="shared" si="10"/>
        <v>0.60810810810810811</v>
      </c>
      <c r="M109" s="64">
        <f t="shared" si="11"/>
        <v>74</v>
      </c>
      <c r="N109" s="34"/>
    </row>
    <row r="110" spans="1:23" ht="18" customHeight="1" x14ac:dyDescent="0.25">
      <c r="A110" s="29"/>
      <c r="B110" s="106"/>
      <c r="C110" s="18" t="s">
        <v>41</v>
      </c>
      <c r="D110" s="69">
        <v>11</v>
      </c>
      <c r="E110" s="62">
        <f t="shared" si="6"/>
        <v>0.61111111111111116</v>
      </c>
      <c r="F110" s="69">
        <v>7</v>
      </c>
      <c r="G110" s="63">
        <f t="shared" si="7"/>
        <v>0.3888888888888889</v>
      </c>
      <c r="H110" s="64">
        <f t="shared" si="8"/>
        <v>18</v>
      </c>
      <c r="I110" s="69">
        <v>12</v>
      </c>
      <c r="J110" s="62">
        <f t="shared" si="9"/>
        <v>0.63157894736842102</v>
      </c>
      <c r="K110" s="69">
        <v>7</v>
      </c>
      <c r="L110" s="63">
        <f t="shared" si="10"/>
        <v>0.36842105263157893</v>
      </c>
      <c r="M110" s="64">
        <f t="shared" si="11"/>
        <v>19</v>
      </c>
      <c r="N110" s="34"/>
    </row>
    <row r="111" spans="1:23" ht="18" customHeight="1" x14ac:dyDescent="0.25">
      <c r="A111" s="29"/>
      <c r="B111" s="104" t="s">
        <v>0</v>
      </c>
      <c r="C111" s="104"/>
      <c r="D111" s="23">
        <f>SUM(D102:D110)</f>
        <v>1044</v>
      </c>
      <c r="E111" s="60">
        <f t="shared" si="6"/>
        <v>0.61629279811097992</v>
      </c>
      <c r="F111" s="23">
        <f>SUM(F102:F110)</f>
        <v>650</v>
      </c>
      <c r="G111" s="61">
        <f t="shared" si="7"/>
        <v>0.38370720188902008</v>
      </c>
      <c r="H111" s="23">
        <f>SUM(H102:H110)</f>
        <v>1694</v>
      </c>
      <c r="I111" s="23">
        <f>SUM(I102:I110)</f>
        <v>917</v>
      </c>
      <c r="J111" s="60">
        <f t="shared" si="9"/>
        <v>0.61959459459459465</v>
      </c>
      <c r="K111" s="23">
        <f>SUM(K102:K110)</f>
        <v>563</v>
      </c>
      <c r="L111" s="61">
        <f t="shared" si="10"/>
        <v>0.38040540540540541</v>
      </c>
      <c r="M111" s="23">
        <f>SUM(M102:M110)</f>
        <v>1480</v>
      </c>
      <c r="N111" s="34"/>
    </row>
    <row r="112" spans="1:23" x14ac:dyDescent="0.25">
      <c r="A112" s="29"/>
      <c r="B112" s="37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4"/>
    </row>
    <row r="113" spans="1:23" x14ac:dyDescent="0.25">
      <c r="A113" s="2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0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9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0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9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0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9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0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9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0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9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0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9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0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0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9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0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9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0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9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0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9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0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9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0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9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0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9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0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9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0"/>
      <c r="O128" s="2"/>
      <c r="P128" s="2"/>
      <c r="Q128" s="2"/>
      <c r="R128" s="2"/>
      <c r="S128" s="2"/>
      <c r="T128" s="2"/>
      <c r="U128" s="2"/>
      <c r="V128" s="2"/>
      <c r="W128" s="2"/>
    </row>
    <row r="129" spans="1:14" x14ac:dyDescent="0.25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34"/>
    </row>
    <row r="130" spans="1:14" x14ac:dyDescent="0.25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34"/>
    </row>
    <row r="131" spans="1:14" x14ac:dyDescent="0.25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34"/>
    </row>
    <row r="132" spans="1:14" x14ac:dyDescent="0.25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34"/>
    </row>
    <row r="133" spans="1:14" x14ac:dyDescent="0.25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34"/>
    </row>
    <row r="134" spans="1:14" ht="3.75" customHeight="1" x14ac:dyDescent="0.2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41"/>
    </row>
    <row r="137" spans="1:14" ht="7.5" customHeight="1" x14ac:dyDescent="0.25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8"/>
    </row>
    <row r="138" spans="1:14" ht="24.75" customHeight="1" x14ac:dyDescent="0.25">
      <c r="A138" s="71"/>
      <c r="B138" s="92" t="s">
        <v>42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34"/>
    </row>
    <row r="139" spans="1:14" ht="10.5" customHeight="1" x14ac:dyDescent="0.25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34"/>
    </row>
    <row r="140" spans="1:14" ht="18" customHeight="1" x14ac:dyDescent="0.25">
      <c r="A140" s="71"/>
      <c r="B140" s="90" t="s">
        <v>51</v>
      </c>
      <c r="C140" s="90"/>
      <c r="D140" s="89" t="s">
        <v>10</v>
      </c>
      <c r="E140" s="89"/>
      <c r="F140" s="89"/>
      <c r="G140" s="89"/>
      <c r="H140" s="89"/>
      <c r="I140" s="89" t="s">
        <v>9</v>
      </c>
      <c r="J140" s="89"/>
      <c r="K140" s="89"/>
      <c r="L140" s="89"/>
      <c r="M140" s="89"/>
      <c r="N140" s="34"/>
    </row>
    <row r="141" spans="1:14" ht="18" customHeight="1" x14ac:dyDescent="0.25">
      <c r="A141" s="71"/>
      <c r="B141" s="90"/>
      <c r="C141" s="90"/>
      <c r="D141" s="75" t="s">
        <v>50</v>
      </c>
      <c r="E141" s="75" t="s">
        <v>6</v>
      </c>
      <c r="F141" s="75" t="s">
        <v>5</v>
      </c>
      <c r="G141" s="75" t="s">
        <v>4</v>
      </c>
      <c r="H141" s="75" t="s">
        <v>3</v>
      </c>
      <c r="I141" s="75" t="s">
        <v>50</v>
      </c>
      <c r="J141" s="75" t="s">
        <v>6</v>
      </c>
      <c r="K141" s="75" t="s">
        <v>5</v>
      </c>
      <c r="L141" s="75" t="s">
        <v>4</v>
      </c>
      <c r="M141" s="75" t="s">
        <v>3</v>
      </c>
      <c r="N141" s="34"/>
    </row>
    <row r="142" spans="1:14" ht="18" customHeight="1" x14ac:dyDescent="0.25">
      <c r="A142" s="71"/>
      <c r="B142" s="91" t="s">
        <v>43</v>
      </c>
      <c r="C142" s="91"/>
      <c r="D142" s="76">
        <v>12</v>
      </c>
      <c r="E142" s="77">
        <f t="shared" ref="E142:E148" si="12">D142/H142</f>
        <v>0.24489795918367346</v>
      </c>
      <c r="F142" s="76">
        <v>37</v>
      </c>
      <c r="G142" s="77">
        <f>F142/H142</f>
        <v>0.75510204081632648</v>
      </c>
      <c r="H142" s="76">
        <f>+D142+F142</f>
        <v>49</v>
      </c>
      <c r="I142" s="76">
        <v>11</v>
      </c>
      <c r="J142" s="77">
        <f t="shared" ref="J142:J148" si="13">I142/M142</f>
        <v>0.2391304347826087</v>
      </c>
      <c r="K142" s="76">
        <v>35</v>
      </c>
      <c r="L142" s="77">
        <f>K142/M142</f>
        <v>0.76086956521739135</v>
      </c>
      <c r="M142" s="76">
        <f>+I142+K142</f>
        <v>46</v>
      </c>
      <c r="N142" s="34"/>
    </row>
    <row r="143" spans="1:14" ht="18" customHeight="1" x14ac:dyDescent="0.25">
      <c r="A143" s="71"/>
      <c r="B143" s="108" t="s">
        <v>44</v>
      </c>
      <c r="C143" s="108"/>
      <c r="D143" s="78">
        <v>13</v>
      </c>
      <c r="E143" s="79">
        <f t="shared" si="12"/>
        <v>0.32500000000000001</v>
      </c>
      <c r="F143" s="78">
        <v>27</v>
      </c>
      <c r="G143" s="79">
        <f t="shared" ref="G143:G148" si="14">F143/H143</f>
        <v>0.67500000000000004</v>
      </c>
      <c r="H143" s="78">
        <f>+D143+F143</f>
        <v>40</v>
      </c>
      <c r="I143" s="78">
        <v>15</v>
      </c>
      <c r="J143" s="79">
        <f t="shared" si="13"/>
        <v>0.33333333333333331</v>
      </c>
      <c r="K143" s="78">
        <v>30</v>
      </c>
      <c r="L143" s="79">
        <f t="shared" ref="L143:L148" si="15">K143/M143</f>
        <v>0.66666666666666663</v>
      </c>
      <c r="M143" s="78">
        <f>+I143+K143</f>
        <v>45</v>
      </c>
      <c r="N143" s="34"/>
    </row>
    <row r="144" spans="1:14" ht="18" customHeight="1" x14ac:dyDescent="0.25">
      <c r="A144" s="71"/>
      <c r="B144" s="91" t="s">
        <v>45</v>
      </c>
      <c r="C144" s="91"/>
      <c r="D144" s="76">
        <v>19</v>
      </c>
      <c r="E144" s="77">
        <f t="shared" si="12"/>
        <v>0.3392857142857143</v>
      </c>
      <c r="F144" s="76">
        <v>37</v>
      </c>
      <c r="G144" s="77">
        <f t="shared" si="14"/>
        <v>0.6607142857142857</v>
      </c>
      <c r="H144" s="76">
        <f>+D144+F144</f>
        <v>56</v>
      </c>
      <c r="I144" s="76">
        <v>20</v>
      </c>
      <c r="J144" s="77">
        <f t="shared" si="13"/>
        <v>0.33333333333333331</v>
      </c>
      <c r="K144" s="76">
        <v>40</v>
      </c>
      <c r="L144" s="77">
        <f t="shared" si="15"/>
        <v>0.66666666666666663</v>
      </c>
      <c r="M144" s="76">
        <f>+I144+K144</f>
        <v>60</v>
      </c>
      <c r="N144" s="34"/>
    </row>
    <row r="145" spans="1:14" ht="18" customHeight="1" x14ac:dyDescent="0.25">
      <c r="A145" s="71"/>
      <c r="B145" s="108" t="s">
        <v>46</v>
      </c>
      <c r="C145" s="108"/>
      <c r="D145" s="78">
        <v>5</v>
      </c>
      <c r="E145" s="79">
        <f t="shared" si="12"/>
        <v>0.10204081632653061</v>
      </c>
      <c r="F145" s="78">
        <v>44</v>
      </c>
      <c r="G145" s="79">
        <f t="shared" si="14"/>
        <v>0.89795918367346939</v>
      </c>
      <c r="H145" s="78">
        <f t="shared" ref="H145:H147" si="16">+D145+F145</f>
        <v>49</v>
      </c>
      <c r="I145" s="78">
        <v>5</v>
      </c>
      <c r="J145" s="79">
        <f t="shared" si="13"/>
        <v>0.1</v>
      </c>
      <c r="K145" s="78">
        <v>45</v>
      </c>
      <c r="L145" s="79">
        <f t="shared" si="15"/>
        <v>0.9</v>
      </c>
      <c r="M145" s="78">
        <f t="shared" ref="M145:M147" si="17">+I145+K145</f>
        <v>50</v>
      </c>
      <c r="N145" s="34"/>
    </row>
    <row r="146" spans="1:14" ht="18" customHeight="1" x14ac:dyDescent="0.25">
      <c r="A146" s="71"/>
      <c r="B146" s="91" t="s">
        <v>47</v>
      </c>
      <c r="C146" s="91"/>
      <c r="D146" s="76">
        <v>7</v>
      </c>
      <c r="E146" s="77">
        <f t="shared" si="12"/>
        <v>0.15217391304347827</v>
      </c>
      <c r="F146" s="76">
        <v>39</v>
      </c>
      <c r="G146" s="77">
        <f t="shared" si="14"/>
        <v>0.84782608695652173</v>
      </c>
      <c r="H146" s="76">
        <f t="shared" si="16"/>
        <v>46</v>
      </c>
      <c r="I146" s="76">
        <v>8</v>
      </c>
      <c r="J146" s="77">
        <f t="shared" si="13"/>
        <v>0.15686274509803921</v>
      </c>
      <c r="K146" s="76">
        <v>43</v>
      </c>
      <c r="L146" s="77">
        <f t="shared" si="15"/>
        <v>0.84313725490196079</v>
      </c>
      <c r="M146" s="76">
        <f t="shared" si="17"/>
        <v>51</v>
      </c>
      <c r="N146" s="34"/>
    </row>
    <row r="147" spans="1:14" ht="18" customHeight="1" x14ac:dyDescent="0.25">
      <c r="A147" s="71"/>
      <c r="B147" s="108" t="s">
        <v>48</v>
      </c>
      <c r="C147" s="108"/>
      <c r="D147" s="78">
        <v>12</v>
      </c>
      <c r="E147" s="79">
        <f t="shared" si="12"/>
        <v>0.38709677419354838</v>
      </c>
      <c r="F147" s="78">
        <v>19</v>
      </c>
      <c r="G147" s="79">
        <f t="shared" si="14"/>
        <v>0.61290322580645162</v>
      </c>
      <c r="H147" s="78">
        <f t="shared" si="16"/>
        <v>31</v>
      </c>
      <c r="I147" s="78">
        <v>14</v>
      </c>
      <c r="J147" s="79">
        <f t="shared" si="13"/>
        <v>0.41176470588235292</v>
      </c>
      <c r="K147" s="78">
        <v>20</v>
      </c>
      <c r="L147" s="79">
        <f t="shared" si="15"/>
        <v>0.58823529411764708</v>
      </c>
      <c r="M147" s="78">
        <f t="shared" si="17"/>
        <v>34</v>
      </c>
      <c r="N147" s="34"/>
    </row>
    <row r="148" spans="1:14" ht="18" customHeight="1" x14ac:dyDescent="0.25">
      <c r="A148" s="71"/>
      <c r="B148" s="90" t="s">
        <v>49</v>
      </c>
      <c r="C148" s="90"/>
      <c r="D148" s="80">
        <f>SUM(D142:D147)</f>
        <v>68</v>
      </c>
      <c r="E148" s="81">
        <f t="shared" si="12"/>
        <v>0.25092250922509224</v>
      </c>
      <c r="F148" s="80">
        <f>SUM(F142:F147)</f>
        <v>203</v>
      </c>
      <c r="G148" s="81">
        <f t="shared" si="14"/>
        <v>0.74907749077490771</v>
      </c>
      <c r="H148" s="80">
        <f>SUM(H142:H147)</f>
        <v>271</v>
      </c>
      <c r="I148" s="80">
        <f>SUM(I142:I147)</f>
        <v>73</v>
      </c>
      <c r="J148" s="81">
        <f t="shared" si="13"/>
        <v>0.25524475524475526</v>
      </c>
      <c r="K148" s="80">
        <f>SUM(K142:K147)</f>
        <v>213</v>
      </c>
      <c r="L148" s="81">
        <f t="shared" si="15"/>
        <v>0.74475524475524479</v>
      </c>
      <c r="M148" s="80">
        <f>SUM(M142:M147)</f>
        <v>286</v>
      </c>
      <c r="N148" s="34"/>
    </row>
    <row r="149" spans="1:14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34"/>
    </row>
    <row r="150" spans="1:14" x14ac:dyDescent="0.25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34"/>
    </row>
    <row r="151" spans="1:14" x14ac:dyDescent="0.25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34"/>
    </row>
    <row r="152" spans="1:14" x14ac:dyDescent="0.25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34"/>
    </row>
    <row r="153" spans="1:14" x14ac:dyDescent="0.25">
      <c r="A153" s="71"/>
      <c r="B153" s="72"/>
      <c r="C153" s="84"/>
      <c r="D153" s="84"/>
      <c r="E153" s="84"/>
      <c r="F153" s="84"/>
      <c r="G153" s="84"/>
      <c r="H153" s="84"/>
      <c r="I153" s="84"/>
      <c r="J153" s="72"/>
      <c r="K153" s="72"/>
      <c r="L153" s="72"/>
      <c r="M153" s="72"/>
      <c r="N153" s="34"/>
    </row>
    <row r="154" spans="1:14" x14ac:dyDescent="0.25">
      <c r="A154" s="71"/>
      <c r="B154" s="72"/>
      <c r="C154" s="84"/>
      <c r="D154" s="84" t="s">
        <v>43</v>
      </c>
      <c r="E154" s="84" t="s">
        <v>44</v>
      </c>
      <c r="F154" s="84" t="s">
        <v>45</v>
      </c>
      <c r="G154" s="84" t="s">
        <v>46</v>
      </c>
      <c r="H154" s="84" t="s">
        <v>47</v>
      </c>
      <c r="I154" s="84" t="s">
        <v>48</v>
      </c>
      <c r="J154" s="72"/>
      <c r="K154" s="72"/>
      <c r="L154" s="72"/>
      <c r="M154" s="72"/>
      <c r="N154" s="34"/>
    </row>
    <row r="155" spans="1:14" x14ac:dyDescent="0.25">
      <c r="A155" s="71"/>
      <c r="B155" s="72"/>
      <c r="C155" s="84" t="s">
        <v>56</v>
      </c>
      <c r="D155" s="84">
        <v>12</v>
      </c>
      <c r="E155" s="84">
        <v>13</v>
      </c>
      <c r="F155" s="84">
        <v>19</v>
      </c>
      <c r="G155" s="84">
        <v>5</v>
      </c>
      <c r="H155" s="84">
        <v>7</v>
      </c>
      <c r="I155" s="84">
        <v>12</v>
      </c>
      <c r="J155" s="72"/>
      <c r="K155" s="72"/>
      <c r="L155" s="72"/>
      <c r="M155" s="72"/>
      <c r="N155" s="34"/>
    </row>
    <row r="156" spans="1:14" x14ac:dyDescent="0.25">
      <c r="A156" s="71"/>
      <c r="B156" s="72"/>
      <c r="C156" s="84" t="s">
        <v>57</v>
      </c>
      <c r="D156" s="84">
        <v>11</v>
      </c>
      <c r="E156" s="84">
        <v>15</v>
      </c>
      <c r="F156" s="84">
        <v>20</v>
      </c>
      <c r="G156" s="84">
        <v>5</v>
      </c>
      <c r="H156" s="84">
        <v>8</v>
      </c>
      <c r="I156" s="84">
        <v>14</v>
      </c>
      <c r="J156" s="72"/>
      <c r="K156" s="72"/>
      <c r="L156" s="72"/>
      <c r="M156" s="72"/>
      <c r="N156" s="34"/>
    </row>
    <row r="157" spans="1:14" x14ac:dyDescent="0.25">
      <c r="A157" s="71"/>
      <c r="B157" s="72"/>
      <c r="C157" s="84" t="s">
        <v>58</v>
      </c>
      <c r="D157" s="84">
        <v>37</v>
      </c>
      <c r="E157" s="84">
        <v>27</v>
      </c>
      <c r="F157" s="84">
        <v>37</v>
      </c>
      <c r="G157" s="84">
        <v>44</v>
      </c>
      <c r="H157" s="84">
        <v>39</v>
      </c>
      <c r="I157" s="84">
        <v>19</v>
      </c>
      <c r="J157" s="72"/>
      <c r="K157" s="72"/>
      <c r="L157" s="72"/>
      <c r="M157" s="72"/>
      <c r="N157" s="34"/>
    </row>
    <row r="158" spans="1:14" x14ac:dyDescent="0.25">
      <c r="A158" s="71"/>
      <c r="B158" s="72"/>
      <c r="C158" s="84" t="s">
        <v>59</v>
      </c>
      <c r="D158" s="84">
        <v>35</v>
      </c>
      <c r="E158" s="84">
        <v>30</v>
      </c>
      <c r="F158" s="84">
        <v>40</v>
      </c>
      <c r="G158" s="84">
        <v>45</v>
      </c>
      <c r="H158" s="84">
        <v>43</v>
      </c>
      <c r="I158" s="84">
        <v>20</v>
      </c>
      <c r="J158" s="72"/>
      <c r="K158" s="72"/>
      <c r="L158" s="72"/>
      <c r="M158" s="72"/>
      <c r="N158" s="34"/>
    </row>
    <row r="159" spans="1:14" x14ac:dyDescent="0.25">
      <c r="A159" s="71"/>
      <c r="B159" s="72"/>
      <c r="C159" s="84"/>
      <c r="D159" s="84"/>
      <c r="E159" s="84"/>
      <c r="F159" s="84"/>
      <c r="G159" s="84"/>
      <c r="H159" s="84"/>
      <c r="I159" s="84"/>
      <c r="J159" s="72"/>
      <c r="K159" s="72"/>
      <c r="L159" s="72"/>
      <c r="M159" s="72"/>
      <c r="N159" s="34"/>
    </row>
    <row r="160" spans="1:14" x14ac:dyDescent="0.25">
      <c r="A160" s="71"/>
      <c r="B160" s="72"/>
      <c r="C160" s="83"/>
      <c r="D160" s="83"/>
      <c r="E160" s="83"/>
      <c r="F160" s="83"/>
      <c r="G160" s="83"/>
      <c r="H160" s="83"/>
      <c r="I160" s="83"/>
      <c r="J160" s="72"/>
      <c r="K160" s="72"/>
      <c r="L160" s="72"/>
      <c r="M160" s="72"/>
      <c r="N160" s="34"/>
    </row>
    <row r="161" spans="1:14" x14ac:dyDescent="0.25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34"/>
    </row>
    <row r="162" spans="1:14" x14ac:dyDescent="0.25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34"/>
    </row>
    <row r="163" spans="1:14" x14ac:dyDescent="0.25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34"/>
    </row>
    <row r="164" spans="1:14" x14ac:dyDescent="0.25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34"/>
    </row>
    <row r="165" spans="1:14" x14ac:dyDescent="0.25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34"/>
    </row>
    <row r="166" spans="1:14" x14ac:dyDescent="0.25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34"/>
    </row>
    <row r="167" spans="1:14" x14ac:dyDescent="0.25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34"/>
    </row>
    <row r="168" spans="1:14" x14ac:dyDescent="0.25">
      <c r="A168" s="73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41"/>
    </row>
    <row r="171" spans="1:14" x14ac:dyDescent="0.25">
      <c r="C171" s="82"/>
      <c r="D171" s="82"/>
      <c r="E171" s="82"/>
      <c r="F171" s="82"/>
      <c r="G171" s="82"/>
      <c r="H171" s="82"/>
      <c r="I171" s="82"/>
      <c r="J171" s="82"/>
    </row>
    <row r="172" spans="1:14" x14ac:dyDescent="0.25">
      <c r="J172" s="82"/>
    </row>
    <row r="173" spans="1:14" x14ac:dyDescent="0.25">
      <c r="J173" s="82"/>
    </row>
    <row r="174" spans="1:14" x14ac:dyDescent="0.25">
      <c r="B174" s="105"/>
      <c r="J174" s="82"/>
    </row>
    <row r="175" spans="1:14" x14ac:dyDescent="0.25">
      <c r="B175" s="105"/>
      <c r="J175" s="82"/>
    </row>
    <row r="176" spans="1:14" x14ac:dyDescent="0.25">
      <c r="B176" s="105"/>
      <c r="J176" s="82"/>
    </row>
    <row r="177" spans="2:10" x14ac:dyDescent="0.25">
      <c r="B177" s="105"/>
      <c r="J177" s="82"/>
    </row>
    <row r="178" spans="2:10" x14ac:dyDescent="0.25">
      <c r="J178" s="82"/>
    </row>
  </sheetData>
  <mergeCells count="43">
    <mergeCell ref="B176:B177"/>
    <mergeCell ref="B174:B175"/>
    <mergeCell ref="B106:B110"/>
    <mergeCell ref="B111:C111"/>
    <mergeCell ref="B52:C52"/>
    <mergeCell ref="B79:C79"/>
    <mergeCell ref="B147:C147"/>
    <mergeCell ref="B148:C148"/>
    <mergeCell ref="B143:C143"/>
    <mergeCell ref="B144:C144"/>
    <mergeCell ref="B145:C145"/>
    <mergeCell ref="B146:C146"/>
    <mergeCell ref="B6:M6"/>
    <mergeCell ref="B45:M45"/>
    <mergeCell ref="B72:M72"/>
    <mergeCell ref="B98:M98"/>
    <mergeCell ref="B102:B105"/>
    <mergeCell ref="D8:H8"/>
    <mergeCell ref="I8:M8"/>
    <mergeCell ref="D47:H47"/>
    <mergeCell ref="I47:M47"/>
    <mergeCell ref="D74:H74"/>
    <mergeCell ref="I74:M74"/>
    <mergeCell ref="D100:H100"/>
    <mergeCell ref="B74:C75"/>
    <mergeCell ref="B10:B13"/>
    <mergeCell ref="B14:B20"/>
    <mergeCell ref="B21:C21"/>
    <mergeCell ref="I100:M100"/>
    <mergeCell ref="B76:C76"/>
    <mergeCell ref="B77:C77"/>
    <mergeCell ref="B78:C78"/>
    <mergeCell ref="B100:C101"/>
    <mergeCell ref="B8:C9"/>
    <mergeCell ref="B47:C48"/>
    <mergeCell ref="B49:C49"/>
    <mergeCell ref="B51:C51"/>
    <mergeCell ref="B50:C50"/>
    <mergeCell ref="D140:H140"/>
    <mergeCell ref="I140:M140"/>
    <mergeCell ref="B140:C141"/>
    <mergeCell ref="B142:C142"/>
    <mergeCell ref="B138:M138"/>
  </mergeCells>
  <pageMargins left="0.7" right="0.7" top="0.75" bottom="0.75" header="0.3" footer="0.3"/>
  <pageSetup paperSize="9" orientation="portrait" r:id="rId1"/>
  <drawing r:id="rId2"/>
  <webPublishItems count="1">
    <webPublishItem id="9360" divId="5133_9360" sourceType="sheet" destinationFile="G:\APAE\APAE-COMU\Estadístiques internes\LLIBREDA\Lldades 2012\taules\Apartat 5\513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TAULES Personal UPC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2012-11-21T14:40:50Z</dcterms:created>
  <dcterms:modified xsi:type="dcterms:W3CDTF">2012-11-22T07:30:17Z</dcterms:modified>
</cp:coreProperties>
</file>