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45" yWindow="-15" windowWidth="14205" windowHeight="12090"/>
  </bookViews>
  <sheets>
    <sheet name="3.1.2" sheetId="1" r:id="rId1"/>
  </sheets>
  <definedNames>
    <definedName name="_1Àrea_d_impressió" localSheetId="0">'3.1.2'!$A$1:$AS$118</definedName>
    <definedName name="_xlnm.Print_Area" localSheetId="0">'3.1.2'!$A$1:$AR$112</definedName>
  </definedNames>
  <calcPr calcId="125725"/>
</workbook>
</file>

<file path=xl/calcChain.xml><?xml version="1.0" encoding="utf-8"?>
<calcChain xmlns="http://schemas.openxmlformats.org/spreadsheetml/2006/main">
  <c r="AP65" i="1"/>
  <c r="AP61"/>
  <c r="AP62"/>
  <c r="AP63"/>
  <c r="AP64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12"/>
  <c r="AK51"/>
  <c r="AK52"/>
  <c r="AK53"/>
  <c r="AK54"/>
  <c r="AK55"/>
  <c r="AK56"/>
  <c r="AK57"/>
  <c r="AK58"/>
  <c r="AK59"/>
  <c r="AK60"/>
  <c r="AK61"/>
  <c r="AK62"/>
  <c r="AK63"/>
  <c r="AK64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15"/>
  <c r="AK16"/>
  <c r="AK17"/>
  <c r="AK18"/>
  <c r="AK19"/>
  <c r="AK20"/>
  <c r="AK21"/>
  <c r="AK22"/>
  <c r="AK23"/>
  <c r="AK24"/>
  <c r="AK25"/>
  <c r="AK26"/>
  <c r="AK27"/>
  <c r="AK28"/>
  <c r="AK29"/>
  <c r="AK13"/>
  <c r="AK14"/>
  <c r="AK12"/>
  <c r="M55"/>
  <c r="M56"/>
  <c r="M57"/>
  <c r="M58"/>
  <c r="M59"/>
  <c r="M60"/>
  <c r="M61"/>
  <c r="M62"/>
  <c r="M63"/>
  <c r="M64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12"/>
  <c r="J6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3"/>
  <c r="J14"/>
  <c r="J15"/>
  <c r="J16"/>
  <c r="J17"/>
  <c r="J18"/>
  <c r="J19"/>
  <c r="J20"/>
  <c r="J21"/>
  <c r="J22"/>
  <c r="J23"/>
  <c r="J12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28"/>
  <c r="G29"/>
  <c r="G30"/>
  <c r="G31"/>
  <c r="G32"/>
  <c r="G33"/>
  <c r="G34"/>
  <c r="G35"/>
  <c r="G36"/>
  <c r="G37"/>
  <c r="G38"/>
  <c r="G13"/>
  <c r="G14"/>
  <c r="G15"/>
  <c r="G16"/>
  <c r="G17"/>
  <c r="G18"/>
  <c r="G19"/>
  <c r="G20"/>
  <c r="G21"/>
  <c r="G22"/>
  <c r="G23"/>
  <c r="G24"/>
  <c r="G25"/>
  <c r="G26"/>
  <c r="G27"/>
  <c r="G12"/>
  <c r="D65" l="1"/>
  <c r="E65"/>
  <c r="F65"/>
  <c r="I78" s="1"/>
  <c r="AL15"/>
  <c r="AM15"/>
  <c r="AN15"/>
  <c r="AO15"/>
  <c r="AL14"/>
  <c r="AM14"/>
  <c r="AN14"/>
  <c r="AO14"/>
  <c r="AL17"/>
  <c r="AM17"/>
  <c r="AN17"/>
  <c r="AO17"/>
  <c r="AL13"/>
  <c r="AM13"/>
  <c r="AN13"/>
  <c r="AO13"/>
  <c r="AL18"/>
  <c r="AM18"/>
  <c r="AN18"/>
  <c r="AO18"/>
  <c r="AL19"/>
  <c r="AM19"/>
  <c r="AN19"/>
  <c r="AO19"/>
  <c r="AL20"/>
  <c r="AM20"/>
  <c r="AN20"/>
  <c r="AO20"/>
  <c r="AL21"/>
  <c r="AM21"/>
  <c r="AN21"/>
  <c r="AO21"/>
  <c r="AL16"/>
  <c r="AM16"/>
  <c r="AN16"/>
  <c r="AO16"/>
  <c r="AL22"/>
  <c r="AM22"/>
  <c r="AN22"/>
  <c r="AO22"/>
  <c r="AL23"/>
  <c r="AM23"/>
  <c r="AN23"/>
  <c r="AO23"/>
  <c r="AL24"/>
  <c r="AM24"/>
  <c r="AN24"/>
  <c r="AO24"/>
  <c r="AL25"/>
  <c r="AM25"/>
  <c r="AN25"/>
  <c r="AO25"/>
  <c r="AL26"/>
  <c r="AM26"/>
  <c r="AN26"/>
  <c r="AO26"/>
  <c r="AL27"/>
  <c r="AM27"/>
  <c r="AN27"/>
  <c r="AO27"/>
  <c r="AL28"/>
  <c r="AM28"/>
  <c r="AN28"/>
  <c r="AO28"/>
  <c r="AL29"/>
  <c r="AM29"/>
  <c r="AN29"/>
  <c r="AO29"/>
  <c r="AL30"/>
  <c r="AM30"/>
  <c r="AN30"/>
  <c r="AO30"/>
  <c r="AL31"/>
  <c r="AM31"/>
  <c r="AN31"/>
  <c r="AO31"/>
  <c r="AL32"/>
  <c r="AM32"/>
  <c r="AN32"/>
  <c r="AO32"/>
  <c r="AL33"/>
  <c r="AM33"/>
  <c r="AN33"/>
  <c r="AO33"/>
  <c r="AL34"/>
  <c r="AM34"/>
  <c r="AN34"/>
  <c r="AO34"/>
  <c r="AL35"/>
  <c r="AM35"/>
  <c r="AN35"/>
  <c r="AO35"/>
  <c r="AL36"/>
  <c r="AM36"/>
  <c r="AN36"/>
  <c r="AO36"/>
  <c r="AL37"/>
  <c r="AM37"/>
  <c r="AN37"/>
  <c r="AO37"/>
  <c r="AL38"/>
  <c r="AM38"/>
  <c r="AN38"/>
  <c r="AO38"/>
  <c r="AL39"/>
  <c r="AM39"/>
  <c r="AN39"/>
  <c r="AO39"/>
  <c r="AL40"/>
  <c r="AM40"/>
  <c r="AN40"/>
  <c r="AO40"/>
  <c r="AL41"/>
  <c r="AM41"/>
  <c r="AN41"/>
  <c r="AO41"/>
  <c r="AL42"/>
  <c r="AM42"/>
  <c r="AN42"/>
  <c r="AO42"/>
  <c r="AL43"/>
  <c r="AM43"/>
  <c r="AN43"/>
  <c r="AO43"/>
  <c r="AL44"/>
  <c r="AM44"/>
  <c r="AN44"/>
  <c r="AO44"/>
  <c r="AL45"/>
  <c r="AM45"/>
  <c r="AN45"/>
  <c r="AO45"/>
  <c r="AL46"/>
  <c r="AM46"/>
  <c r="AN46"/>
  <c r="AO46"/>
  <c r="AL47"/>
  <c r="AM47"/>
  <c r="AN47"/>
  <c r="AO47"/>
  <c r="AL48"/>
  <c r="AM48"/>
  <c r="AN48"/>
  <c r="AO48"/>
  <c r="AL49"/>
  <c r="AM49"/>
  <c r="AN49"/>
  <c r="AO49"/>
  <c r="AL50"/>
  <c r="AM50"/>
  <c r="AN50"/>
  <c r="AO50"/>
  <c r="AL51"/>
  <c r="AM51"/>
  <c r="AN51"/>
  <c r="AO51"/>
  <c r="AL52"/>
  <c r="AM52"/>
  <c r="AN52"/>
  <c r="AO52"/>
  <c r="AL53"/>
  <c r="AM53"/>
  <c r="AN53"/>
  <c r="AO53"/>
  <c r="AL54"/>
  <c r="AM54"/>
  <c r="AN54"/>
  <c r="AO54"/>
  <c r="AL55"/>
  <c r="AM55"/>
  <c r="AN55"/>
  <c r="AO55"/>
  <c r="AL56"/>
  <c r="AM56"/>
  <c r="AN56"/>
  <c r="AO56"/>
  <c r="AL57"/>
  <c r="AM57"/>
  <c r="AN57"/>
  <c r="AO57"/>
  <c r="AL58"/>
  <c r="AM58"/>
  <c r="AN58"/>
  <c r="AO58"/>
  <c r="AL59"/>
  <c r="AM59"/>
  <c r="AN59"/>
  <c r="AO59"/>
  <c r="AL60"/>
  <c r="AM60"/>
  <c r="AN60"/>
  <c r="AO60"/>
  <c r="AL61"/>
  <c r="AM61"/>
  <c r="AN61"/>
  <c r="AO61"/>
  <c r="AL62"/>
  <c r="AM62"/>
  <c r="AN62"/>
  <c r="AO62"/>
  <c r="AL63"/>
  <c r="AM63"/>
  <c r="AN63"/>
  <c r="AO63"/>
  <c r="AL64"/>
  <c r="AM64"/>
  <c r="AN64"/>
  <c r="AO64"/>
  <c r="AO12"/>
  <c r="AN12"/>
  <c r="AM12"/>
  <c r="AL12"/>
  <c r="AL65" s="1"/>
  <c r="X15"/>
  <c r="X14"/>
  <c r="X17"/>
  <c r="X13"/>
  <c r="X18"/>
  <c r="X19"/>
  <c r="X20"/>
  <c r="X21"/>
  <c r="X16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12"/>
  <c r="AN65" l="1"/>
  <c r="AM65"/>
  <c r="AO65"/>
  <c r="AH15" l="1"/>
  <c r="AH14"/>
  <c r="AH17"/>
  <c r="AH13"/>
  <c r="AH18"/>
  <c r="AH19"/>
  <c r="AH20"/>
  <c r="AH21"/>
  <c r="AH16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12"/>
  <c r="AC15"/>
  <c r="AC14"/>
  <c r="AC17"/>
  <c r="AC13"/>
  <c r="AC18"/>
  <c r="AC19"/>
  <c r="AC20"/>
  <c r="AC21"/>
  <c r="AC16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12"/>
  <c r="N65"/>
  <c r="O65"/>
  <c r="P65"/>
  <c r="Q65"/>
  <c r="R65"/>
  <c r="S65"/>
  <c r="T65"/>
  <c r="V65"/>
  <c r="AI65"/>
  <c r="AJ65"/>
  <c r="H65"/>
  <c r="L79" s="1"/>
  <c r="I65"/>
  <c r="I79" s="1"/>
  <c r="K65"/>
  <c r="L80" s="1"/>
  <c r="L65"/>
  <c r="I80" s="1"/>
  <c r="U65"/>
  <c r="W65"/>
  <c r="Y65"/>
  <c r="Z65"/>
  <c r="AA65"/>
  <c r="AB65"/>
  <c r="AD65"/>
  <c r="AE65"/>
  <c r="AF65"/>
  <c r="AG65"/>
  <c r="C65"/>
  <c r="L78" s="1"/>
  <c r="I82" l="1"/>
  <c r="L82"/>
  <c r="AC65"/>
  <c r="I81"/>
  <c r="L81"/>
  <c r="I83"/>
  <c r="T80"/>
  <c r="X65"/>
  <c r="L83"/>
  <c r="L84" l="1"/>
  <c r="I84"/>
  <c r="I85" s="1"/>
  <c r="AH65" l="1"/>
  <c r="G65"/>
  <c r="M65"/>
  <c r="AK65"/>
  <c r="J65"/>
  <c r="T84"/>
  <c r="T78"/>
  <c r="T79"/>
  <c r="T82"/>
  <c r="F76" l="1"/>
  <c r="T81"/>
  <c r="T83"/>
  <c r="L85"/>
  <c r="T85" l="1"/>
  <c r="I86" s="1"/>
  <c r="L86" l="1"/>
</calcChain>
</file>

<file path=xl/sharedStrings.xml><?xml version="1.0" encoding="utf-8"?>
<sst xmlns="http://schemas.openxmlformats.org/spreadsheetml/2006/main" count="143" uniqueCount="88">
  <si>
    <t>3.1 Personal Docent i Investigador. Professorat</t>
  </si>
  <si>
    <t>Visitants</t>
  </si>
  <si>
    <t>Lectors</t>
  </si>
  <si>
    <t>Total professorat contractat</t>
  </si>
  <si>
    <t>Temps complet</t>
  </si>
  <si>
    <t>Temps parcial</t>
  </si>
  <si>
    <t>3.1.2 PROFESSORAT CONTRACTAT</t>
  </si>
  <si>
    <t>Escala_pel_grafic</t>
  </si>
  <si>
    <t>Unitat</t>
  </si>
  <si>
    <t>TOTAL UPC</t>
  </si>
  <si>
    <t>Total</t>
  </si>
  <si>
    <t>Ajudant/a</t>
  </si>
  <si>
    <t>Catedràtic/a</t>
  </si>
  <si>
    <t>Associades/ats</t>
  </si>
  <si>
    <t>Professorat funcionari</t>
  </si>
  <si>
    <t>Professorat contractat</t>
  </si>
  <si>
    <t>Catedràtic/a contractat</t>
  </si>
  <si>
    <t>Homes</t>
  </si>
  <si>
    <t>Dones</t>
  </si>
  <si>
    <t>Agregada/at contractada/at</t>
  </si>
  <si>
    <t xml:space="preserve">Col·laboradores/ors </t>
  </si>
  <si>
    <t>Professorat segons el tipus de vinculació i Professorat contractat per categoria</t>
  </si>
  <si>
    <t>D</t>
  </si>
  <si>
    <t>H</t>
  </si>
  <si>
    <t>Col·laboradores/ors</t>
  </si>
  <si>
    <t>tipus 2</t>
  </si>
  <si>
    <t>tipus 3</t>
  </si>
  <si>
    <t>Associades/ats  
(contracte laboral)</t>
  </si>
  <si>
    <t>tipus bàsic</t>
  </si>
  <si>
    <t>Associades/ats
(contracte administratiu)</t>
  </si>
  <si>
    <t>Dades a 24 de desembre de 2009</t>
  </si>
  <si>
    <r>
      <t xml:space="preserve">Associades/ats </t>
    </r>
    <r>
      <rPr>
        <b/>
        <vertAlign val="superscript"/>
        <sz val="10"/>
        <color theme="0"/>
        <rFont val="Arial"/>
        <family val="2"/>
      </rPr>
      <t>(1)</t>
    </r>
  </si>
  <si>
    <r>
      <rPr>
        <vertAlign val="superscript"/>
        <sz val="8"/>
        <color rgb="FF254061"/>
        <rFont val="Arial"/>
        <family val="2"/>
      </rPr>
      <t xml:space="preserve">(1) </t>
    </r>
    <r>
      <rPr>
        <sz val="8"/>
        <color rgb="FF254061"/>
        <rFont val="Arial"/>
        <family val="2"/>
      </rPr>
      <t>Els diferents tipus de professorat associat corresponen a les diferències retributives existents dins d'aquest col·lectiu.</t>
    </r>
  </si>
  <si>
    <t>Professorat contractat per gènere i categoria. Any acadèmic 2010-2011</t>
  </si>
  <si>
    <t>ANY ACADÈMIC 2010-2011</t>
  </si>
  <si>
    <t>210 ETSAB</t>
  </si>
  <si>
    <t>240 ETSEIB</t>
  </si>
  <si>
    <t>230 ETSETB</t>
  </si>
  <si>
    <t>220 ETSEIAT</t>
  </si>
  <si>
    <t>300 EETAC</t>
  </si>
  <si>
    <t>320 EET</t>
  </si>
  <si>
    <t>340 EPSEVG</t>
  </si>
  <si>
    <t>410 ICE</t>
  </si>
  <si>
    <t>420 INTEXTER</t>
  </si>
  <si>
    <t>460 INTE</t>
  </si>
  <si>
    <t>701 AC</t>
  </si>
  <si>
    <t>702 CMEM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</si>
  <si>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</si>
  <si>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</si>
  <si>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</si>
  <si>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</si>
  <si>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</si>
  <si>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</si>
  <si>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</si>
  <si>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</si>
  <si>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</si>
  <si>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</si>
  <si>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</si>
  <si>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</si>
  <si>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</si>
  <si>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</si>
  <si>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</si>
  <si>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 I</t>
  </si>
  <si>
    <t>719 EGA II</t>
  </si>
  <si>
    <t>720 FA</t>
  </si>
  <si>
    <t>721 FEN</t>
  </si>
  <si>
    <t>722 ITT</t>
  </si>
  <si>
    <t>723 LSI</t>
  </si>
  <si>
    <t>724 MMT</t>
  </si>
  <si>
    <t>725 MA I</t>
  </si>
  <si>
    <t>726 MA II</t>
  </si>
  <si>
    <t>727 MA III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</si>
  <si>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</si>
  <si>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</si>
  <si>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</si>
  <si>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</si>
  <si>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</si>
  <si>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</si>
  <si>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</si>
  <si>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</si>
  <si>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</si>
  <si>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</si>
  <si>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</si>
  <si>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744 ET</t>
  </si>
  <si>
    <t>745 EAB</t>
  </si>
  <si>
    <t>746 DiPSE</t>
  </si>
  <si>
    <t>747 ESSI</t>
  </si>
  <si>
    <t>930 CTVG</t>
  </si>
</sst>
</file>

<file path=xl/styles.xml><?xml version="1.0" encoding="utf-8"?>
<styleSheet xmlns="http://schemas.openxmlformats.org/spreadsheetml/2006/main">
  <numFmts count="3">
    <numFmt numFmtId="164" formatCode="_-* #,##0\ _P_t_s_-;\-* #,##0\ _P_t_s_-;_-* &quot;-&quot;\ _P_t_s_-;_-@_-"/>
    <numFmt numFmtId="165" formatCode="_(#,##0_);_(\(#,##0\);_(&quot;-&quot;_);_(@_)"/>
    <numFmt numFmtId="166" formatCode="0.0%"/>
  </numFmts>
  <fonts count="30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b/>
      <sz val="10"/>
      <color rgb="FF254061"/>
      <name val="Times New Roman"/>
      <family val="1"/>
    </font>
    <font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color theme="0"/>
      <name val="Arial"/>
      <family val="2"/>
    </font>
    <font>
      <sz val="8"/>
      <color rgb="FF254061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6"/>
      <color theme="0"/>
      <name val="Times New Roman"/>
      <family val="1"/>
    </font>
    <font>
      <sz val="8"/>
      <color theme="0"/>
      <name val="Arial"/>
      <family val="2"/>
    </font>
    <font>
      <sz val="6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rgb="FF254061"/>
      <name val="Arial"/>
      <family val="2"/>
    </font>
    <font>
      <sz val="8"/>
      <color rgb="FF254061"/>
      <name val="Times New Roman"/>
      <family val="1"/>
    </font>
    <font>
      <sz val="5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ck">
        <color indexed="9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7F7F7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  <border>
      <left style="thin">
        <color rgb="FF7F7F7F"/>
      </left>
      <right style="thin">
        <color theme="0"/>
      </right>
      <top/>
      <bottom/>
      <diagonal/>
    </border>
    <border>
      <left style="thin">
        <color rgb="FF7F7F7F"/>
      </left>
      <right style="thin">
        <color theme="0"/>
      </right>
      <top/>
      <bottom style="thin">
        <color rgb="FF7F7F7F"/>
      </bottom>
      <diagonal/>
    </border>
  </borders>
  <cellStyleXfs count="36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7" fillId="2" borderId="6" applyNumberFormat="0" applyFont="0" applyFill="0" applyAlignment="0" applyProtection="0"/>
    <xf numFmtId="0" fontId="7" fillId="2" borderId="7" applyNumberFormat="0" applyFont="0" applyFill="0" applyAlignment="0" applyProtection="0"/>
    <xf numFmtId="0" fontId="7" fillId="2" borderId="8" applyNumberFormat="0" applyFont="0" applyFill="0" applyAlignment="0" applyProtection="0"/>
    <xf numFmtId="0" fontId="7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10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5" fillId="0" borderId="0"/>
    <xf numFmtId="0" fontId="5" fillId="0" borderId="0"/>
    <xf numFmtId="0" fontId="1" fillId="0" borderId="0"/>
    <xf numFmtId="0" fontId="5" fillId="0" borderId="0"/>
    <xf numFmtId="0" fontId="8" fillId="0" borderId="0"/>
    <xf numFmtId="0" fontId="1" fillId="0" borderId="0" applyNumberFormat="0" applyProtection="0">
      <alignment horizontal="right"/>
    </xf>
    <xf numFmtId="0" fontId="11" fillId="0" borderId="11" applyAlignment="0">
      <alignment horizontal="center"/>
    </xf>
    <xf numFmtId="9" fontId="22" fillId="0" borderId="0" applyFont="0" applyFill="0" applyBorder="0" applyAlignment="0" applyProtection="0"/>
  </cellStyleXfs>
  <cellXfs count="105">
    <xf numFmtId="0" fontId="0" fillId="0" borderId="0" xfId="0"/>
    <xf numFmtId="0" fontId="12" fillId="9" borderId="10" xfId="20" applyFont="1" applyFill="1">
      <alignment horizontal="left" vertical="center"/>
    </xf>
    <xf numFmtId="0" fontId="12" fillId="9" borderId="0" xfId="20" applyFont="1" applyFill="1" applyBorder="1" applyAlignment="1">
      <alignment horizontal="left" vertical="center"/>
    </xf>
    <xf numFmtId="0" fontId="12" fillId="9" borderId="14" xfId="20" applyFont="1" applyFill="1" applyBorder="1" applyAlignment="1">
      <alignment horizontal="left" vertical="center"/>
    </xf>
    <xf numFmtId="0" fontId="12" fillId="9" borderId="12" xfId="20" applyFont="1" applyFill="1" applyBorder="1" applyAlignment="1">
      <alignment vertical="center"/>
    </xf>
    <xf numFmtId="0" fontId="12" fillId="9" borderId="0" xfId="20" applyFont="1" applyFill="1" applyBorder="1" applyAlignment="1">
      <alignment vertical="center"/>
    </xf>
    <xf numFmtId="0" fontId="13" fillId="6" borderId="0" xfId="29" applyFont="1" applyFill="1"/>
    <xf numFmtId="0" fontId="12" fillId="6" borderId="0" xfId="30" applyFont="1" applyFill="1" applyBorder="1" applyAlignment="1">
      <alignment horizontal="center"/>
    </xf>
    <xf numFmtId="0" fontId="13" fillId="6" borderId="0" xfId="29" applyFont="1" applyFill="1" applyAlignment="1"/>
    <xf numFmtId="0" fontId="14" fillId="6" borderId="0" xfId="0" applyFont="1" applyFill="1"/>
    <xf numFmtId="0" fontId="12" fillId="9" borderId="13" xfId="20" applyFont="1" applyFill="1" applyBorder="1">
      <alignment horizontal="left" vertical="center"/>
    </xf>
    <xf numFmtId="0" fontId="15" fillId="6" borderId="0" xfId="29" applyFont="1" applyFill="1"/>
    <xf numFmtId="0" fontId="14" fillId="6" borderId="0" xfId="7" applyFont="1" applyFill="1" applyBorder="1" applyAlignment="1">
      <alignment horizontal="left"/>
    </xf>
    <xf numFmtId="0" fontId="15" fillId="6" borderId="0" xfId="29" applyFont="1" applyFill="1" applyAlignment="1">
      <alignment horizontal="right"/>
    </xf>
    <xf numFmtId="164" fontId="15" fillId="6" borderId="0" xfId="29" applyNumberFormat="1" applyFont="1" applyFill="1"/>
    <xf numFmtId="0" fontId="15" fillId="6" borderId="0" xfId="29" applyFont="1" applyFill="1" applyBorder="1"/>
    <xf numFmtId="0" fontId="12" fillId="6" borderId="0" xfId="31" applyFont="1" applyFill="1" applyBorder="1" applyAlignment="1">
      <alignment horizontal="left"/>
    </xf>
    <xf numFmtId="0" fontId="14" fillId="6" borderId="0" xfId="0" applyFont="1" applyFill="1" applyBorder="1"/>
    <xf numFmtId="0" fontId="12" fillId="6" borderId="14" xfId="30" applyFont="1" applyFill="1" applyBorder="1" applyAlignment="1">
      <alignment horizontal="center"/>
    </xf>
    <xf numFmtId="0" fontId="13" fillId="6" borderId="15" xfId="5" applyFont="1" applyFill="1" applyBorder="1" applyAlignment="1"/>
    <xf numFmtId="0" fontId="12" fillId="6" borderId="16" xfId="9" applyFont="1" applyFill="1" applyBorder="1" applyAlignment="1">
      <alignment horizontal="center"/>
    </xf>
    <xf numFmtId="0" fontId="13" fillId="6" borderId="17" xfId="3" applyFont="1" applyFill="1" applyBorder="1"/>
    <xf numFmtId="0" fontId="13" fillId="6" borderId="18" xfId="8" applyFont="1" applyFill="1" applyBorder="1" applyAlignment="1"/>
    <xf numFmtId="0" fontId="13" fillId="6" borderId="20" xfId="6" applyFont="1" applyFill="1" applyBorder="1" applyAlignment="1"/>
    <xf numFmtId="0" fontId="13" fillId="6" borderId="18" xfId="8" applyFont="1" applyFill="1" applyBorder="1"/>
    <xf numFmtId="0" fontId="13" fillId="6" borderId="20" xfId="6" applyFont="1" applyFill="1" applyBorder="1"/>
    <xf numFmtId="0" fontId="16" fillId="12" borderId="19" xfId="22" applyFont="1" applyFill="1" applyBorder="1">
      <alignment horizontal="center" vertical="center" wrapText="1"/>
    </xf>
    <xf numFmtId="0" fontId="14" fillId="6" borderId="20" xfId="6" applyFont="1" applyFill="1" applyBorder="1"/>
    <xf numFmtId="0" fontId="14" fillId="6" borderId="18" xfId="8" applyFont="1" applyFill="1" applyBorder="1"/>
    <xf numFmtId="0" fontId="16" fillId="12" borderId="19" xfId="11" applyFont="1" applyFill="1" applyBorder="1">
      <alignment horizontal="left" vertical="center"/>
    </xf>
    <xf numFmtId="0" fontId="13" fillId="6" borderId="21" xfId="7" applyFont="1" applyFill="1" applyBorder="1" applyAlignment="1">
      <alignment horizontal="center"/>
    </xf>
    <xf numFmtId="0" fontId="13" fillId="6" borderId="21" xfId="7" applyFont="1" applyFill="1" applyBorder="1" applyAlignment="1">
      <alignment horizontal="right"/>
    </xf>
    <xf numFmtId="0" fontId="15" fillId="6" borderId="21" xfId="7" applyFont="1" applyFill="1" applyBorder="1" applyAlignment="1">
      <alignment horizontal="right"/>
    </xf>
    <xf numFmtId="0" fontId="14" fillId="6" borderId="22" xfId="2" applyFont="1" applyFill="1" applyBorder="1"/>
    <xf numFmtId="0" fontId="16" fillId="12" borderId="19" xfId="22" applyFont="1" applyFill="1" applyBorder="1" applyAlignment="1">
      <alignment horizontal="center" vertical="center" wrapText="1"/>
    </xf>
    <xf numFmtId="0" fontId="16" fillId="12" borderId="19" xfId="17" applyNumberFormat="1" applyFont="1" applyFill="1" applyBorder="1">
      <alignment vertical="center"/>
    </xf>
    <xf numFmtId="0" fontId="16" fillId="12" borderId="19" xfId="16" applyNumberFormat="1" applyFont="1" applyFill="1" applyBorder="1">
      <alignment vertical="center"/>
    </xf>
    <xf numFmtId="165" fontId="14" fillId="13" borderId="19" xfId="17" applyNumberFormat="1" applyFont="1" applyFill="1" applyBorder="1" applyAlignment="1">
      <alignment horizontal="right" vertical="center"/>
    </xf>
    <xf numFmtId="165" fontId="16" fillId="15" borderId="19" xfId="26" applyNumberFormat="1" applyFont="1" applyFill="1" applyBorder="1" applyAlignment="1">
      <alignment horizontal="right" vertical="center"/>
    </xf>
    <xf numFmtId="165" fontId="16" fillId="12" borderId="19" xfId="26" applyNumberFormat="1" applyFont="1" applyFill="1" applyBorder="1" applyAlignment="1">
      <alignment horizontal="right" vertical="center"/>
    </xf>
    <xf numFmtId="0" fontId="17" fillId="6" borderId="0" xfId="7" applyFont="1" applyFill="1" applyBorder="1" applyAlignment="1">
      <alignment horizontal="left"/>
    </xf>
    <xf numFmtId="0" fontId="18" fillId="6" borderId="0" xfId="29" applyFont="1" applyFill="1" applyBorder="1"/>
    <xf numFmtId="0" fontId="19" fillId="6" borderId="0" xfId="0" applyFont="1" applyFill="1"/>
    <xf numFmtId="0" fontId="20" fillId="6" borderId="0" xfId="29" applyFont="1" applyFill="1"/>
    <xf numFmtId="0" fontId="20" fillId="6" borderId="0" xfId="29" applyFont="1" applyFill="1" applyBorder="1"/>
    <xf numFmtId="0" fontId="21" fillId="6" borderId="0" xfId="0" applyFont="1" applyFill="1"/>
    <xf numFmtId="0" fontId="21" fillId="6" borderId="0" xfId="0" applyFont="1" applyFill="1" applyBorder="1"/>
    <xf numFmtId="0" fontId="21" fillId="11" borderId="0" xfId="32" applyFont="1" applyFill="1" applyBorder="1" applyAlignment="1">
      <alignment wrapText="1"/>
    </xf>
    <xf numFmtId="0" fontId="21" fillId="11" borderId="0" xfId="32" applyFont="1" applyFill="1" applyBorder="1" applyAlignment="1">
      <alignment horizontal="right" wrapText="1"/>
    </xf>
    <xf numFmtId="0" fontId="19" fillId="6" borderId="0" xfId="0" applyFont="1" applyFill="1" applyBorder="1"/>
    <xf numFmtId="0" fontId="18" fillId="6" borderId="0" xfId="28" applyFont="1" applyFill="1" applyBorder="1" applyAlignment="1">
      <alignment horizontal="center"/>
    </xf>
    <xf numFmtId="0" fontId="23" fillId="6" borderId="0" xfId="28" applyFont="1" applyFill="1" applyBorder="1"/>
    <xf numFmtId="0" fontId="23" fillId="6" borderId="0" xfId="29" applyFont="1" applyFill="1" applyBorder="1" applyAlignment="1">
      <alignment horizontal="right"/>
    </xf>
    <xf numFmtId="0" fontId="23" fillId="6" borderId="0" xfId="29" applyFont="1" applyFill="1" applyBorder="1"/>
    <xf numFmtId="0" fontId="24" fillId="6" borderId="0" xfId="0" applyFont="1" applyFill="1"/>
    <xf numFmtId="0" fontId="25" fillId="6" borderId="0" xfId="0" applyFont="1" applyFill="1"/>
    <xf numFmtId="0" fontId="24" fillId="6" borderId="0" xfId="0" applyFont="1" applyFill="1" applyAlignment="1">
      <alignment horizontal="right"/>
    </xf>
    <xf numFmtId="0" fontId="25" fillId="6" borderId="0" xfId="0" applyFont="1" applyFill="1" applyAlignment="1"/>
    <xf numFmtId="164" fontId="25" fillId="6" borderId="0" xfId="0" applyNumberFormat="1" applyFont="1" applyFill="1" applyAlignment="1">
      <alignment horizontal="right"/>
    </xf>
    <xf numFmtId="0" fontId="12" fillId="6" borderId="0" xfId="31" applyFont="1" applyFill="1" applyBorder="1" applyAlignment="1"/>
    <xf numFmtId="0" fontId="25" fillId="6" borderId="0" xfId="0" applyFont="1" applyFill="1" applyAlignment="1">
      <alignment horizontal="right"/>
    </xf>
    <xf numFmtId="166" fontId="24" fillId="6" borderId="0" xfId="35" applyNumberFormat="1" applyFont="1" applyFill="1"/>
    <xf numFmtId="0" fontId="14" fillId="16" borderId="37" xfId="6" applyFont="1" applyFill="1" applyBorder="1"/>
    <xf numFmtId="0" fontId="14" fillId="16" borderId="0" xfId="0" applyFont="1" applyFill="1"/>
    <xf numFmtId="0" fontId="13" fillId="6" borderId="36" xfId="8" applyFont="1" applyFill="1" applyBorder="1"/>
    <xf numFmtId="0" fontId="13" fillId="16" borderId="38" xfId="8" applyFont="1" applyFill="1" applyBorder="1"/>
    <xf numFmtId="0" fontId="14" fillId="6" borderId="39" xfId="4" applyFont="1" applyFill="1" applyBorder="1"/>
    <xf numFmtId="0" fontId="16" fillId="12" borderId="19" xfId="22" applyFont="1" applyFill="1" applyBorder="1" applyAlignment="1">
      <alignment horizontal="center" vertical="center" wrapText="1"/>
    </xf>
    <xf numFmtId="0" fontId="12" fillId="9" borderId="0" xfId="20" applyFont="1" applyFill="1" applyBorder="1" applyAlignment="1">
      <alignment horizontal="left" vertical="center"/>
    </xf>
    <xf numFmtId="165" fontId="28" fillId="6" borderId="0" xfId="29" applyNumberFormat="1" applyFont="1" applyFill="1" applyBorder="1"/>
    <xf numFmtId="0" fontId="1" fillId="6" borderId="0" xfId="0" applyFont="1" applyFill="1"/>
    <xf numFmtId="165" fontId="23" fillId="6" borderId="0" xfId="28" applyNumberFormat="1" applyFont="1" applyFill="1" applyBorder="1"/>
    <xf numFmtId="0" fontId="23" fillId="6" borderId="0" xfId="29" applyFont="1" applyFill="1" applyBorder="1" applyAlignment="1">
      <alignment horizontal="center"/>
    </xf>
    <xf numFmtId="0" fontId="24" fillId="6" borderId="0" xfId="0" applyFont="1" applyFill="1" applyAlignment="1">
      <alignment horizontal="center"/>
    </xf>
    <xf numFmtId="164" fontId="25" fillId="6" borderId="0" xfId="0" applyNumberFormat="1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164" fontId="29" fillId="6" borderId="0" xfId="0" applyNumberFormat="1" applyFont="1" applyFill="1" applyAlignment="1">
      <alignment horizontal="right"/>
    </xf>
    <xf numFmtId="164" fontId="29" fillId="6" borderId="0" xfId="0" applyNumberFormat="1" applyFont="1" applyFill="1" applyAlignment="1">
      <alignment horizontal="center"/>
    </xf>
    <xf numFmtId="164" fontId="1" fillId="6" borderId="0" xfId="0" applyNumberFormat="1" applyFont="1" applyFill="1" applyAlignment="1">
      <alignment horizontal="right"/>
    </xf>
    <xf numFmtId="10" fontId="25" fillId="6" borderId="0" xfId="35" applyNumberFormat="1" applyFont="1" applyFill="1" applyAlignment="1">
      <alignment horizontal="right"/>
    </xf>
    <xf numFmtId="10" fontId="19" fillId="6" borderId="0" xfId="0" applyNumberFormat="1" applyFont="1" applyFill="1"/>
    <xf numFmtId="0" fontId="16" fillId="12" borderId="29" xfId="22" applyFont="1" applyFill="1" applyBorder="1" applyAlignment="1">
      <alignment horizontal="center" vertical="center" wrapText="1"/>
    </xf>
    <xf numFmtId="0" fontId="16" fillId="12" borderId="30" xfId="22" applyFont="1" applyFill="1" applyBorder="1" applyAlignment="1">
      <alignment horizontal="center" vertical="center" wrapText="1"/>
    </xf>
    <xf numFmtId="0" fontId="16" fillId="12" borderId="28" xfId="22" applyFont="1" applyFill="1" applyBorder="1" applyAlignment="1">
      <alignment horizontal="center" vertical="center" wrapText="1"/>
    </xf>
    <xf numFmtId="0" fontId="16" fillId="12" borderId="31" xfId="22" applyFont="1" applyFill="1" applyBorder="1" applyAlignment="1">
      <alignment horizontal="center" vertical="center" wrapText="1"/>
    </xf>
    <xf numFmtId="0" fontId="16" fillId="12" borderId="32" xfId="22" applyFont="1" applyFill="1" applyBorder="1" applyAlignment="1">
      <alignment horizontal="center" vertical="center" wrapText="1"/>
    </xf>
    <xf numFmtId="0" fontId="16" fillId="12" borderId="33" xfId="22" applyFont="1" applyFill="1" applyBorder="1" applyAlignment="1">
      <alignment horizontal="center" vertical="center" wrapText="1"/>
    </xf>
    <xf numFmtId="0" fontId="16" fillId="12" borderId="25" xfId="22" applyFont="1" applyFill="1" applyBorder="1" applyAlignment="1">
      <alignment horizontal="center" vertical="center" wrapText="1"/>
    </xf>
    <xf numFmtId="0" fontId="16" fillId="12" borderId="27" xfId="22" applyFont="1" applyFill="1" applyBorder="1" applyAlignment="1">
      <alignment horizontal="center" vertical="center" wrapText="1"/>
    </xf>
    <xf numFmtId="0" fontId="16" fillId="12" borderId="23" xfId="22" applyFont="1" applyFill="1" applyBorder="1" applyAlignment="1">
      <alignment horizontal="center" vertical="center" wrapText="1"/>
    </xf>
    <xf numFmtId="0" fontId="16" fillId="12" borderId="34" xfId="22" applyFont="1" applyFill="1" applyBorder="1" applyAlignment="1">
      <alignment horizontal="center" vertical="center" wrapText="1"/>
    </xf>
    <xf numFmtId="0" fontId="16" fillId="12" borderId="24" xfId="22" applyFont="1" applyFill="1" applyBorder="1" applyAlignment="1">
      <alignment horizontal="center" vertical="center" wrapText="1"/>
    </xf>
    <xf numFmtId="0" fontId="16" fillId="12" borderId="26" xfId="22" applyFont="1" applyFill="1" applyBorder="1" applyAlignment="1">
      <alignment horizontal="center" vertical="center" wrapText="1"/>
    </xf>
    <xf numFmtId="0" fontId="16" fillId="12" borderId="19" xfId="22" applyFont="1" applyFill="1" applyBorder="1" applyAlignment="1">
      <alignment horizontal="center" vertical="center" wrapText="1"/>
    </xf>
    <xf numFmtId="0" fontId="12" fillId="9" borderId="12" xfId="20" applyFont="1" applyFill="1" applyBorder="1" applyAlignment="1">
      <alignment horizontal="left" vertical="center"/>
    </xf>
    <xf numFmtId="0" fontId="12" fillId="9" borderId="0" xfId="20" applyFont="1" applyFill="1" applyBorder="1" applyAlignment="1">
      <alignment horizontal="left" vertical="center"/>
    </xf>
    <xf numFmtId="0" fontId="12" fillId="9" borderId="13" xfId="20" applyFont="1" applyFill="1" applyBorder="1" applyAlignment="1">
      <alignment horizontal="left" vertical="center"/>
    </xf>
    <xf numFmtId="0" fontId="12" fillId="6" borderId="14" xfId="30" applyFont="1" applyFill="1" applyBorder="1" applyAlignment="1">
      <alignment horizontal="center"/>
    </xf>
    <xf numFmtId="0" fontId="17" fillId="6" borderId="25" xfId="7" applyFont="1" applyFill="1" applyBorder="1" applyAlignment="1">
      <alignment horizontal="left" vertical="center"/>
    </xf>
    <xf numFmtId="0" fontId="17" fillId="6" borderId="26" xfId="7" applyFont="1" applyFill="1" applyBorder="1" applyAlignment="1">
      <alignment horizontal="left" vertical="center"/>
    </xf>
    <xf numFmtId="0" fontId="16" fillId="12" borderId="35" xfId="22" applyFont="1" applyFill="1" applyBorder="1" applyAlignment="1">
      <alignment horizontal="center" vertical="center" wrapText="1"/>
    </xf>
    <xf numFmtId="0" fontId="16" fillId="12" borderId="19" xfId="17" applyNumberFormat="1" applyFont="1" applyFill="1" applyBorder="1" applyAlignment="1">
      <alignment horizontal="left" vertical="center"/>
    </xf>
    <xf numFmtId="0" fontId="16" fillId="12" borderId="19" xfId="16" applyNumberFormat="1" applyFont="1" applyFill="1" applyBorder="1" applyAlignment="1">
      <alignment horizontal="left" vertical="center"/>
    </xf>
    <xf numFmtId="165" fontId="14" fillId="14" borderId="19" xfId="17" applyNumberFormat="1" applyFont="1" applyFill="1" applyBorder="1" applyAlignment="1">
      <alignment horizontal="right" vertical="center"/>
    </xf>
    <xf numFmtId="0" fontId="16" fillId="12" borderId="25" xfId="22" applyFont="1" applyFill="1" applyBorder="1">
      <alignment horizontal="center" vertical="center" wrapText="1"/>
    </xf>
  </cellXfs>
  <cellStyles count="36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 profes ordi dep i dedic" xfId="28"/>
    <cellStyle name="Normal_2  prof contrac dep dedi" xfId="29"/>
    <cellStyle name="Normal_2 i 4  Profes contractats" xfId="30"/>
    <cellStyle name="Normal_G prof contractacio" xfId="31"/>
    <cellStyle name="Normal_Hoja1" xfId="32"/>
    <cellStyle name="Percentual" xfId="35" builtinId="5"/>
    <cellStyle name="SinEstilo" xfId="33"/>
    <cellStyle name="Total" xfId="3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F2F2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solidFill>
                  <a:srgbClr val="254061"/>
                </a:solidFill>
              </a:defRPr>
            </a:pPr>
            <a:r>
              <a:rPr lang="es-ES" sz="1000">
                <a:solidFill>
                  <a:srgbClr val="254061"/>
                </a:solidFill>
              </a:rPr>
              <a:t>Professors contractats homes: 1.103 (74,68%)</a:t>
            </a:r>
          </a:p>
        </c:rich>
      </c:tx>
      <c:layout>
        <c:manualLayout>
          <c:xMode val="edge"/>
          <c:yMode val="edge"/>
          <c:x val="3.1779696892727145E-2"/>
          <c:y val="3.2193283531866214E-2"/>
        </c:manualLayout>
      </c:layout>
    </c:title>
    <c:view3D>
      <c:rotX val="30"/>
      <c:depthPercent val="100"/>
      <c:perspective val="30"/>
    </c:view3D>
    <c:plotArea>
      <c:layout>
        <c:manualLayout>
          <c:layoutTarget val="inner"/>
          <c:xMode val="edge"/>
          <c:yMode val="edge"/>
          <c:x val="0.23916981345073801"/>
          <c:y val="0.21782572178477688"/>
          <c:w val="0.52146146247848191"/>
          <c:h val="0.77328538932633417"/>
        </c:manualLayout>
      </c:layout>
      <c:pie3DChart>
        <c:varyColors val="1"/>
        <c:ser>
          <c:idx val="0"/>
          <c:order val="0"/>
          <c:tx>
            <c:strRef>
              <c:f>'3.1.2'!$F$78:$F$84</c:f>
              <c:strCache>
                <c:ptCount val="1"/>
                <c:pt idx="0">
                  <c:v>Agregada/at contractada/at Ajudant/a Catedràtic/a contractat Associades/ats Visitants Col·laboradores/ors  Lectors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0"/>
              <c:layout>
                <c:manualLayout>
                  <c:x val="-2.4316070137612267E-2"/>
                  <c:y val="-3.60226222552317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Agregat contractat
8%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2.7017907979983959E-2"/>
                  <c:y val="-2.3347930385873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Ajudant
8%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8.3040781192673524E-2"/>
                  <c:y val="9.07986001749782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Catedràtic contractat
1%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"/>
                  <c:y val="2.12962379702538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Associadats
57%</a:t>
                    </a:r>
                  </a:p>
                </c:rich>
              </c:tx>
              <c:dLblPos val="outEnd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6.8817204301075324E-2"/>
                  <c:y val="-6.9401924759405376E-2"/>
                </c:manualLayout>
              </c:layout>
              <c:dLblPos val="outEnd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602150537634452E-3"/>
                  <c:y val="-6.22222222222223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Col·laboradors 
19%</a:t>
                    </a:r>
                  </a:p>
                </c:rich>
              </c:tx>
              <c:dLblPos val="outEnd"/>
              <c:showCatName val="1"/>
              <c:showPercent val="1"/>
              <c:separator>
</c:separator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eparator>
</c:separator>
            <c:showLeaderLines val="1"/>
          </c:dLbls>
          <c:cat>
            <c:strRef>
              <c:f>'3.1.2'!$F$78:$F$84</c:f>
              <c:strCache>
                <c:ptCount val="7"/>
                <c:pt idx="0">
                  <c:v>Agregada/at contractada/at</c:v>
                </c:pt>
                <c:pt idx="1">
                  <c:v>Ajudant/a</c:v>
                </c:pt>
                <c:pt idx="2">
                  <c:v>Catedràtic/a contractat</c:v>
                </c:pt>
                <c:pt idx="3">
                  <c:v>Associades/ats</c:v>
                </c:pt>
                <c:pt idx="4">
                  <c:v>Visitants</c:v>
                </c:pt>
                <c:pt idx="5">
                  <c:v>Col·laboradores/ors </c:v>
                </c:pt>
                <c:pt idx="6">
                  <c:v>Lectors</c:v>
                </c:pt>
              </c:strCache>
            </c:strRef>
          </c:cat>
          <c:val>
            <c:numRef>
              <c:f>'3.1.2'!$I$78:$I$84</c:f>
              <c:numCache>
                <c:formatCode>_-* #,##0\ _P_t_s_-;\-* #,##0\ _P_t_s_-;_-* "-"\ _P_t_s_-;_-@_-</c:formatCode>
                <c:ptCount val="7"/>
                <c:pt idx="0">
                  <c:v>116</c:v>
                </c:pt>
                <c:pt idx="1">
                  <c:v>85</c:v>
                </c:pt>
                <c:pt idx="2">
                  <c:v>10</c:v>
                </c:pt>
                <c:pt idx="3">
                  <c:v>627</c:v>
                </c:pt>
                <c:pt idx="4">
                  <c:v>10</c:v>
                </c:pt>
                <c:pt idx="5">
                  <c:v>183</c:v>
                </c:pt>
                <c:pt idx="6">
                  <c:v>72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solidFill>
                  <a:srgbClr val="254061"/>
                </a:solidFill>
              </a:defRPr>
            </a:pPr>
            <a:r>
              <a:rPr lang="es-ES" sz="1000">
                <a:solidFill>
                  <a:srgbClr val="254061"/>
                </a:solidFill>
              </a:rPr>
              <a:t>Professores contractades dones: 374 (25,32%)</a:t>
            </a:r>
          </a:p>
        </c:rich>
      </c:tx>
      <c:layout>
        <c:manualLayout>
          <c:xMode val="edge"/>
          <c:yMode val="edge"/>
          <c:x val="1.1055244600449038E-2"/>
          <c:y val="2.012076210680919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3712032989864237"/>
          <c:y val="0.1595574290587414"/>
          <c:w val="0.54563966632883976"/>
          <c:h val="0.83007962388539946"/>
        </c:manualLayout>
      </c:layout>
      <c:pie3DChart>
        <c:varyColors val="1"/>
        <c:ser>
          <c:idx val="0"/>
          <c:order val="0"/>
          <c:tx>
            <c:strRef>
              <c:f>'3.1.2'!$F$78:$F$84</c:f>
              <c:strCache>
                <c:ptCount val="1"/>
                <c:pt idx="0">
                  <c:v>Agregada/at contractada/at Ajudant/a Catedràtic/a contractat Associades/ats Visitants Col·laboradores/ors  Lectors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0"/>
              <c:layout>
                <c:manualLayout>
                  <c:x val="-2.8060613630690877E-3"/>
                  <c:y val="4.15575840802526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Agregada contractada
10%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1.1180073815243883E-2"/>
                  <c:y val="3.37812685382992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Ajudanta
12%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2"/>
              <c:delete val="1"/>
            </c:dLbl>
            <c:dLbl>
              <c:idx val="3"/>
              <c:layout>
                <c:manualLayout>
                  <c:x val="-6.0944600947302113E-2"/>
                  <c:y val="1.641584185173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Associades
42%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2.6289622005545892E-2"/>
                  <c:y val="3.2550790306141393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-8.6179075198091325E-3"/>
                  <c:y val="2.59922353423075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Col·laboradores 
25%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3.2585564582209313E-2"/>
                  <c:y val="-1.6353313386046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Lectores
9%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rgbClr val="254061"/>
                    </a:solidFill>
                  </a:defRPr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'3.1.2'!$F$78:$F$84</c:f>
              <c:strCache>
                <c:ptCount val="7"/>
                <c:pt idx="0">
                  <c:v>Agregada/at contractada/at</c:v>
                </c:pt>
                <c:pt idx="1">
                  <c:v>Ajudant/a</c:v>
                </c:pt>
                <c:pt idx="2">
                  <c:v>Catedràtic/a contractat</c:v>
                </c:pt>
                <c:pt idx="3">
                  <c:v>Associades/ats</c:v>
                </c:pt>
                <c:pt idx="4">
                  <c:v>Visitants</c:v>
                </c:pt>
                <c:pt idx="5">
                  <c:v>Col·laboradores/ors </c:v>
                </c:pt>
                <c:pt idx="6">
                  <c:v>Lectors</c:v>
                </c:pt>
              </c:strCache>
            </c:strRef>
          </c:cat>
          <c:val>
            <c:numRef>
              <c:f>'3.1.2'!$L$78:$L$84</c:f>
              <c:numCache>
                <c:formatCode>_-* #,##0\ _P_t_s_-;\-* #,##0\ _P_t_s_-;_-* "-"\ _P_t_s_-;_-@_-</c:formatCode>
                <c:ptCount val="7"/>
                <c:pt idx="0">
                  <c:v>44</c:v>
                </c:pt>
                <c:pt idx="1">
                  <c:v>40</c:v>
                </c:pt>
                <c:pt idx="2">
                  <c:v>1</c:v>
                </c:pt>
                <c:pt idx="3">
                  <c:v>169</c:v>
                </c:pt>
                <c:pt idx="4">
                  <c:v>1</c:v>
                </c:pt>
                <c:pt idx="5">
                  <c:v>84</c:v>
                </c:pt>
                <c:pt idx="6">
                  <c:v>35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solidFill>
                  <a:srgbClr val="254061"/>
                </a:solidFill>
              </a:defRPr>
            </a:pPr>
            <a:r>
              <a:rPr lang="es-ES" sz="1000">
                <a:solidFill>
                  <a:srgbClr val="254061"/>
                </a:solidFill>
              </a:rPr>
              <a:t>Professorat contractat: 1.477</a:t>
            </a:r>
          </a:p>
        </c:rich>
      </c:tx>
      <c:layout>
        <c:manualLayout>
          <c:xMode val="edge"/>
          <c:yMode val="edge"/>
          <c:x val="3.1746072308912715E-2"/>
          <c:y val="4.030221028572983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427893148870417"/>
          <c:y val="0.16904505598645689"/>
          <c:w val="0.53916962248877986"/>
          <c:h val="0.77961518594022938"/>
        </c:manualLayout>
      </c:layout>
      <c:pie3DChart>
        <c:varyColors val="1"/>
        <c:ser>
          <c:idx val="0"/>
          <c:order val="0"/>
          <c:tx>
            <c:strRef>
              <c:f>'3.1.2'!$F$78:$F$84</c:f>
              <c:strCache>
                <c:ptCount val="1"/>
                <c:pt idx="0">
                  <c:v>Agregada/at contractada/at Ajudant/a Catedràtic/a contractat Associades/ats Visitants Col·laboradores/ors  Lectors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dPt>
            <c:idx val="3"/>
            <c:spPr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2.640027671038557E-2"/>
                  <c:y val="-0.1016237379062369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379444512959158E-2"/>
                  <c:y val="-2.045024989896120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3397134621423602E-2"/>
                  <c:y val="3.684760503809935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2517458542268562E-2"/>
                  <c:y val="-3.329261649719640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2812987255697534E-4"/>
                  <c:y val="-3.154366434370532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4938193814385132E-3"/>
                  <c:y val="-7.27166130400385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Col·laboradors 
20%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4.1372542536642042E-2"/>
                  <c:y val="-1.376230115745478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26772514439189027"/>
                  <c:y val="0.2267005307144044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0.30158761324778338"/>
                  <c:y val="0.14105810800007379"/>
                </c:manualLayout>
              </c:layout>
              <c:dLblPos val="bestFit"/>
              <c:showCatName val="1"/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rgbClr val="254061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'3.1.2'!$F$78:$F$84</c:f>
              <c:strCache>
                <c:ptCount val="7"/>
                <c:pt idx="0">
                  <c:v>Agregada/at contractada/at</c:v>
                </c:pt>
                <c:pt idx="1">
                  <c:v>Ajudant/a</c:v>
                </c:pt>
                <c:pt idx="2">
                  <c:v>Catedràtic/a contractat</c:v>
                </c:pt>
                <c:pt idx="3">
                  <c:v>Associades/ats</c:v>
                </c:pt>
                <c:pt idx="4">
                  <c:v>Visitants</c:v>
                </c:pt>
                <c:pt idx="5">
                  <c:v>Col·laboradores/ors </c:v>
                </c:pt>
                <c:pt idx="6">
                  <c:v>Lectors</c:v>
                </c:pt>
              </c:strCache>
            </c:strRef>
          </c:cat>
          <c:val>
            <c:numRef>
              <c:f>'3.1.2'!$T$78:$T$84</c:f>
              <c:numCache>
                <c:formatCode>General</c:formatCode>
                <c:ptCount val="7"/>
                <c:pt idx="0" formatCode="_-* #,##0\ _P_t_s_-;\-* #,##0\ _P_t_s_-;_-* &quot;-&quot;\ _P_t_s_-;_-@_-">
                  <c:v>160</c:v>
                </c:pt>
                <c:pt idx="1">
                  <c:v>125</c:v>
                </c:pt>
                <c:pt idx="2" formatCode="_-* #,##0\ _P_t_s_-;\-* #,##0\ _P_t_s_-;_-* &quot;-&quot;\ _P_t_s_-;_-@_-">
                  <c:v>11</c:v>
                </c:pt>
                <c:pt idx="3">
                  <c:v>796</c:v>
                </c:pt>
                <c:pt idx="4">
                  <c:v>11</c:v>
                </c:pt>
                <c:pt idx="5">
                  <c:v>267</c:v>
                </c:pt>
                <c:pt idx="6">
                  <c:v>107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 algn="l">
              <a:defRPr sz="1000">
                <a:solidFill>
                  <a:srgbClr val="254061"/>
                </a:solidFill>
              </a:defRPr>
            </a:pPr>
            <a:r>
              <a:rPr lang="es-ES" sz="1000">
                <a:solidFill>
                  <a:srgbClr val="254061"/>
                </a:solidFill>
              </a:rPr>
              <a:t>Professorat</a:t>
            </a:r>
          </a:p>
          <a:p>
            <a:pPr algn="l">
              <a:defRPr sz="1000">
                <a:solidFill>
                  <a:srgbClr val="254061"/>
                </a:solidFill>
              </a:defRPr>
            </a:pPr>
            <a:r>
              <a:rPr lang="es-ES" sz="1000">
                <a:solidFill>
                  <a:srgbClr val="254061"/>
                </a:solidFill>
              </a:rPr>
              <a:t>Any acadèmic 2010-2011</a:t>
            </a:r>
          </a:p>
        </c:rich>
      </c:tx>
      <c:layout>
        <c:manualLayout>
          <c:xMode val="edge"/>
          <c:yMode val="edge"/>
          <c:x val="1.4084393296991722E-2"/>
          <c:y val="3.77833390981167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2274184828020094"/>
          <c:y val="0.14467583001507783"/>
          <c:w val="0.5595100612423427"/>
          <c:h val="0.74961628629845922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0"/>
              <c:layout>
                <c:manualLayout>
                  <c:x val="5.1815288987140523E-3"/>
                  <c:y val="-2.21885786743706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Professorat</a:t>
                    </a:r>
                  </a:p>
                  <a:p>
                    <a:r>
                      <a:rPr lang="en-US"/>
                      <a:t> funcionari
47%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5.7298897637795422E-2"/>
                  <c:y val="-2.62536432739806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Professorat </a:t>
                    </a:r>
                  </a:p>
                  <a:p>
                    <a:r>
                      <a:rPr lang="en-US"/>
                      <a:t>contractat
53%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rgbClr val="254061"/>
                    </a:solidFill>
                  </a:defRPr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'3.1.2'!$B$75:$B$76</c:f>
              <c:strCache>
                <c:ptCount val="2"/>
                <c:pt idx="0">
                  <c:v>Professorat funcionari</c:v>
                </c:pt>
                <c:pt idx="1">
                  <c:v>Professorat contractat</c:v>
                </c:pt>
              </c:strCache>
            </c:strRef>
          </c:cat>
          <c:val>
            <c:numRef>
              <c:f>'3.1.2'!$F$75:$F$76</c:f>
              <c:numCache>
                <c:formatCode>_(#,##0_);_(\(#,##0\);_("-"_);_(@_)</c:formatCode>
                <c:ptCount val="2"/>
                <c:pt idx="0" formatCode="General">
                  <c:v>1303</c:v>
                </c:pt>
                <c:pt idx="1">
                  <c:v>1477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91</xdr:row>
      <xdr:rowOff>0</xdr:rowOff>
    </xdr:from>
    <xdr:to>
      <xdr:col>12</xdr:col>
      <xdr:colOff>275168</xdr:colOff>
      <xdr:row>109</xdr:row>
      <xdr:rowOff>95250</xdr:rowOff>
    </xdr:to>
    <xdr:graphicFrame macro="">
      <xdr:nvGraphicFramePr>
        <xdr:cNvPr id="13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137584</xdr:colOff>
      <xdr:row>90</xdr:row>
      <xdr:rowOff>137583</xdr:rowOff>
    </xdr:from>
    <xdr:to>
      <xdr:col>26</xdr:col>
      <xdr:colOff>21167</xdr:colOff>
      <xdr:row>109</xdr:row>
      <xdr:rowOff>74083</xdr:rowOff>
    </xdr:to>
    <xdr:graphicFrame macro="">
      <xdr:nvGraphicFramePr>
        <xdr:cNvPr id="13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127002</xdr:colOff>
      <xdr:row>71</xdr:row>
      <xdr:rowOff>60947</xdr:rowOff>
    </xdr:from>
    <xdr:to>
      <xdr:col>26</xdr:col>
      <xdr:colOff>10584</xdr:colOff>
      <xdr:row>89</xdr:row>
      <xdr:rowOff>622</xdr:rowOff>
    </xdr:to>
    <xdr:graphicFrame macro="">
      <xdr:nvGraphicFramePr>
        <xdr:cNvPr id="13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47935</xdr:colOff>
      <xdr:row>71</xdr:row>
      <xdr:rowOff>65554</xdr:rowOff>
    </xdr:from>
    <xdr:to>
      <xdr:col>12</xdr:col>
      <xdr:colOff>243416</xdr:colOff>
      <xdr:row>88</xdr:row>
      <xdr:rowOff>313204</xdr:rowOff>
    </xdr:to>
    <xdr:graphicFrame macro="">
      <xdr:nvGraphicFramePr>
        <xdr:cNvPr id="1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T113"/>
  <sheetViews>
    <sheetView tabSelected="1" zoomScale="90" zoomScaleNormal="90" zoomScaleSheetLayoutView="80" workbookViewId="0">
      <selection activeCell="F3" sqref="F3"/>
    </sheetView>
  </sheetViews>
  <sheetFormatPr defaultColWidth="11.42578125" defaultRowHeight="12.75"/>
  <cols>
    <col min="1" max="1" width="0.5703125" style="9" customWidth="1"/>
    <col min="2" max="2" width="14.140625" style="9" customWidth="1"/>
    <col min="3" max="12" width="5.7109375" style="9" customWidth="1"/>
    <col min="13" max="13" width="6.85546875" style="9" customWidth="1"/>
    <col min="14" max="22" width="5.7109375" style="9" customWidth="1"/>
    <col min="23" max="23" width="6.140625" style="9" customWidth="1"/>
    <col min="24" max="24" width="6.5703125" style="9" customWidth="1"/>
    <col min="25" max="41" width="5.7109375" style="9" customWidth="1"/>
    <col min="42" max="42" width="7.28515625" style="9" bestFit="1" customWidth="1"/>
    <col min="43" max="43" width="0.42578125" style="9" customWidth="1"/>
    <col min="44" max="44" width="2.5703125" style="9" customWidth="1"/>
    <col min="45" max="45" width="0.5703125" style="9" customWidth="1"/>
    <col min="46" max="46" width="1.140625" style="9" customWidth="1"/>
    <col min="47" max="16384" width="11.42578125" style="9"/>
  </cols>
  <sheetData>
    <row r="1" spans="1:44" s="1" customFormat="1" ht="13.5" thickBot="1"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6"/>
    </row>
    <row r="2" spans="1:44" s="1" customFormat="1" ht="13.5" thickBot="1">
      <c r="B2" s="94" t="s">
        <v>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6"/>
    </row>
    <row r="3" spans="1:44" s="1" customFormat="1" ht="12.75" customHeight="1" thickTop="1" thickBot="1">
      <c r="B3" s="2"/>
      <c r="C3" s="2"/>
      <c r="D3" s="68"/>
      <c r="E3" s="6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"/>
      <c r="AN3" s="2"/>
    </row>
    <row r="4" spans="1:44" s="5" customFormat="1" ht="13.5" thickBot="1">
      <c r="A4" s="4"/>
      <c r="B4" s="95" t="s">
        <v>34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</row>
    <row r="5" spans="1:44" s="6" customFormat="1" ht="3.95" customHeight="1" thickTop="1">
      <c r="B5" s="7"/>
      <c r="C5" s="7"/>
      <c r="D5" s="7"/>
      <c r="E5" s="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18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18"/>
      <c r="AL5" s="18"/>
      <c r="AM5" s="7"/>
      <c r="AN5" s="7"/>
    </row>
    <row r="6" spans="1:44" s="6" customFormat="1" ht="3.9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</row>
    <row r="7" spans="1:44" s="8" customFormat="1" ht="21.75" customHeight="1">
      <c r="A7" s="22"/>
      <c r="B7" s="93" t="s">
        <v>8</v>
      </c>
      <c r="C7" s="81" t="s">
        <v>19</v>
      </c>
      <c r="D7" s="82"/>
      <c r="E7" s="82"/>
      <c r="F7" s="82"/>
      <c r="G7" s="83"/>
      <c r="H7" s="81" t="s">
        <v>11</v>
      </c>
      <c r="I7" s="82"/>
      <c r="J7" s="83"/>
      <c r="K7" s="81" t="s">
        <v>12</v>
      </c>
      <c r="L7" s="82"/>
      <c r="M7" s="83"/>
      <c r="N7" s="87" t="s">
        <v>31</v>
      </c>
      <c r="O7" s="92"/>
      <c r="P7" s="92"/>
      <c r="Q7" s="92"/>
      <c r="R7" s="92"/>
      <c r="S7" s="92"/>
      <c r="T7" s="92"/>
      <c r="U7" s="92"/>
      <c r="V7" s="92"/>
      <c r="W7" s="92"/>
      <c r="X7" s="88"/>
      <c r="Y7" s="81" t="s">
        <v>1</v>
      </c>
      <c r="Z7" s="82"/>
      <c r="AA7" s="82"/>
      <c r="AB7" s="82"/>
      <c r="AC7" s="83"/>
      <c r="AD7" s="81" t="s">
        <v>24</v>
      </c>
      <c r="AE7" s="82"/>
      <c r="AF7" s="82"/>
      <c r="AG7" s="82"/>
      <c r="AH7" s="83"/>
      <c r="AI7" s="81" t="s">
        <v>2</v>
      </c>
      <c r="AJ7" s="82"/>
      <c r="AK7" s="83"/>
      <c r="AL7" s="81" t="s">
        <v>3</v>
      </c>
      <c r="AM7" s="82"/>
      <c r="AN7" s="82"/>
      <c r="AO7" s="82"/>
      <c r="AP7" s="83"/>
      <c r="AQ7" s="23"/>
    </row>
    <row r="8" spans="1:44" s="8" customFormat="1" ht="27" customHeight="1">
      <c r="A8" s="22"/>
      <c r="B8" s="93"/>
      <c r="C8" s="84"/>
      <c r="D8" s="85"/>
      <c r="E8" s="85"/>
      <c r="F8" s="85"/>
      <c r="G8" s="86"/>
      <c r="H8" s="84"/>
      <c r="I8" s="85"/>
      <c r="J8" s="86"/>
      <c r="K8" s="84"/>
      <c r="L8" s="85"/>
      <c r="M8" s="86"/>
      <c r="N8" s="93" t="s">
        <v>27</v>
      </c>
      <c r="O8" s="93"/>
      <c r="P8" s="93"/>
      <c r="Q8" s="93"/>
      <c r="R8" s="93"/>
      <c r="S8" s="93"/>
      <c r="T8" s="87" t="s">
        <v>29</v>
      </c>
      <c r="U8" s="92"/>
      <c r="V8" s="92"/>
      <c r="W8" s="88"/>
      <c r="X8" s="83" t="s">
        <v>10</v>
      </c>
      <c r="Y8" s="84"/>
      <c r="Z8" s="85"/>
      <c r="AA8" s="85"/>
      <c r="AB8" s="85"/>
      <c r="AC8" s="86"/>
      <c r="AD8" s="84"/>
      <c r="AE8" s="85"/>
      <c r="AF8" s="85"/>
      <c r="AG8" s="85"/>
      <c r="AH8" s="86"/>
      <c r="AI8" s="84"/>
      <c r="AJ8" s="85"/>
      <c r="AK8" s="86"/>
      <c r="AL8" s="84"/>
      <c r="AM8" s="85"/>
      <c r="AN8" s="85"/>
      <c r="AO8" s="85"/>
      <c r="AP8" s="86"/>
      <c r="AQ8" s="23"/>
    </row>
    <row r="9" spans="1:44" s="6" customFormat="1" ht="19.5" customHeight="1">
      <c r="A9" s="24"/>
      <c r="B9" s="93"/>
      <c r="C9" s="81" t="s">
        <v>4</v>
      </c>
      <c r="D9" s="83"/>
      <c r="E9" s="81" t="s">
        <v>5</v>
      </c>
      <c r="F9" s="83"/>
      <c r="G9" s="89" t="s">
        <v>10</v>
      </c>
      <c r="H9" s="81" t="s">
        <v>4</v>
      </c>
      <c r="I9" s="82"/>
      <c r="J9" s="89" t="s">
        <v>10</v>
      </c>
      <c r="K9" s="81" t="s">
        <v>4</v>
      </c>
      <c r="L9" s="83"/>
      <c r="M9" s="93" t="s">
        <v>10</v>
      </c>
      <c r="N9" s="87" t="s">
        <v>5</v>
      </c>
      <c r="O9" s="92"/>
      <c r="P9" s="92"/>
      <c r="Q9" s="92"/>
      <c r="R9" s="92"/>
      <c r="S9" s="88"/>
      <c r="T9" s="87" t="s">
        <v>4</v>
      </c>
      <c r="U9" s="92"/>
      <c r="V9" s="92"/>
      <c r="W9" s="88"/>
      <c r="X9" s="100"/>
      <c r="Y9" s="81" t="s">
        <v>4</v>
      </c>
      <c r="Z9" s="83"/>
      <c r="AA9" s="81" t="s">
        <v>5</v>
      </c>
      <c r="AB9" s="83"/>
      <c r="AC9" s="89" t="s">
        <v>10</v>
      </c>
      <c r="AD9" s="81" t="s">
        <v>4</v>
      </c>
      <c r="AE9" s="83"/>
      <c r="AF9" s="81" t="s">
        <v>5</v>
      </c>
      <c r="AG9" s="83"/>
      <c r="AH9" s="93" t="s">
        <v>10</v>
      </c>
      <c r="AI9" s="81" t="s">
        <v>4</v>
      </c>
      <c r="AJ9" s="83"/>
      <c r="AK9" s="93" t="s">
        <v>10</v>
      </c>
      <c r="AL9" s="81" t="s">
        <v>4</v>
      </c>
      <c r="AM9" s="83"/>
      <c r="AN9" s="81" t="s">
        <v>5</v>
      </c>
      <c r="AO9" s="83"/>
      <c r="AP9" s="93" t="s">
        <v>10</v>
      </c>
      <c r="AQ9" s="25"/>
    </row>
    <row r="10" spans="1:44" s="6" customFormat="1" ht="19.5" customHeight="1">
      <c r="A10" s="24"/>
      <c r="B10" s="93"/>
      <c r="C10" s="84"/>
      <c r="D10" s="86"/>
      <c r="E10" s="84"/>
      <c r="F10" s="86"/>
      <c r="G10" s="90"/>
      <c r="H10" s="84"/>
      <c r="I10" s="85"/>
      <c r="J10" s="90"/>
      <c r="K10" s="84"/>
      <c r="L10" s="86"/>
      <c r="M10" s="93"/>
      <c r="N10" s="87" t="s">
        <v>28</v>
      </c>
      <c r="O10" s="88"/>
      <c r="P10" s="87" t="s">
        <v>25</v>
      </c>
      <c r="Q10" s="88"/>
      <c r="R10" s="87" t="s">
        <v>26</v>
      </c>
      <c r="S10" s="88"/>
      <c r="T10" s="87" t="s">
        <v>25</v>
      </c>
      <c r="U10" s="88"/>
      <c r="V10" s="87" t="s">
        <v>26</v>
      </c>
      <c r="W10" s="88"/>
      <c r="X10" s="100"/>
      <c r="Y10" s="84"/>
      <c r="Z10" s="86"/>
      <c r="AA10" s="84"/>
      <c r="AB10" s="86"/>
      <c r="AC10" s="90"/>
      <c r="AD10" s="84"/>
      <c r="AE10" s="86"/>
      <c r="AF10" s="84"/>
      <c r="AG10" s="86"/>
      <c r="AH10" s="93"/>
      <c r="AI10" s="84"/>
      <c r="AJ10" s="86"/>
      <c r="AK10" s="93"/>
      <c r="AL10" s="84"/>
      <c r="AM10" s="86"/>
      <c r="AN10" s="84"/>
      <c r="AO10" s="86"/>
      <c r="AP10" s="93"/>
      <c r="AQ10" s="25"/>
    </row>
    <row r="11" spans="1:44" s="6" customFormat="1" ht="18" customHeight="1">
      <c r="A11" s="24"/>
      <c r="B11" s="93"/>
      <c r="C11" s="34" t="s">
        <v>22</v>
      </c>
      <c r="D11" s="67" t="s">
        <v>23</v>
      </c>
      <c r="E11" s="67" t="s">
        <v>22</v>
      </c>
      <c r="F11" s="26" t="s">
        <v>23</v>
      </c>
      <c r="G11" s="91"/>
      <c r="H11" s="26" t="s">
        <v>22</v>
      </c>
      <c r="I11" s="104" t="s">
        <v>23</v>
      </c>
      <c r="J11" s="91"/>
      <c r="K11" s="26" t="s">
        <v>22</v>
      </c>
      <c r="L11" s="26" t="s">
        <v>23</v>
      </c>
      <c r="M11" s="93"/>
      <c r="N11" s="26" t="s">
        <v>22</v>
      </c>
      <c r="O11" s="26" t="s">
        <v>23</v>
      </c>
      <c r="P11" s="26" t="s">
        <v>22</v>
      </c>
      <c r="Q11" s="26" t="s">
        <v>23</v>
      </c>
      <c r="R11" s="26" t="s">
        <v>22</v>
      </c>
      <c r="S11" s="26" t="s">
        <v>23</v>
      </c>
      <c r="T11" s="26" t="s">
        <v>22</v>
      </c>
      <c r="U11" s="26" t="s">
        <v>23</v>
      </c>
      <c r="V11" s="26" t="s">
        <v>22</v>
      </c>
      <c r="W11" s="26" t="s">
        <v>23</v>
      </c>
      <c r="X11" s="86"/>
      <c r="Y11" s="26" t="s">
        <v>22</v>
      </c>
      <c r="Z11" s="26" t="s">
        <v>23</v>
      </c>
      <c r="AA11" s="26" t="s">
        <v>22</v>
      </c>
      <c r="AB11" s="26" t="s">
        <v>23</v>
      </c>
      <c r="AC11" s="91"/>
      <c r="AD11" s="26" t="s">
        <v>22</v>
      </c>
      <c r="AE11" s="26" t="s">
        <v>23</v>
      </c>
      <c r="AF11" s="26" t="s">
        <v>22</v>
      </c>
      <c r="AG11" s="26" t="s">
        <v>23</v>
      </c>
      <c r="AH11" s="93"/>
      <c r="AI11" s="26" t="s">
        <v>22</v>
      </c>
      <c r="AJ11" s="26" t="s">
        <v>23</v>
      </c>
      <c r="AK11" s="93"/>
      <c r="AL11" s="26" t="s">
        <v>22</v>
      </c>
      <c r="AM11" s="26" t="s">
        <v>23</v>
      </c>
      <c r="AN11" s="26" t="s">
        <v>22</v>
      </c>
      <c r="AO11" s="26" t="s">
        <v>23</v>
      </c>
      <c r="AP11" s="93"/>
      <c r="AQ11" s="25"/>
    </row>
    <row r="12" spans="1:44" ht="20.100000000000001" customHeight="1">
      <c r="A12" s="22"/>
      <c r="B12" s="35" t="s">
        <v>35</v>
      </c>
      <c r="C12" s="37">
        <v>0</v>
      </c>
      <c r="D12" s="37">
        <v>1</v>
      </c>
      <c r="E12" s="37">
        <v>0</v>
      </c>
      <c r="F12" s="37">
        <v>0</v>
      </c>
      <c r="G12" s="38">
        <f>+C12+D12+E12+F12</f>
        <v>1</v>
      </c>
      <c r="H12" s="37">
        <v>0</v>
      </c>
      <c r="I12" s="37">
        <v>0</v>
      </c>
      <c r="J12" s="38">
        <f>H12+I12</f>
        <v>0</v>
      </c>
      <c r="K12" s="37">
        <v>0</v>
      </c>
      <c r="L12" s="37">
        <v>0</v>
      </c>
      <c r="M12" s="38">
        <f>+K12+L12</f>
        <v>0</v>
      </c>
      <c r="N12" s="37">
        <v>1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8">
        <f>+W12+V12+U12+T12+S12+R12+Q12+P12+O12+N12</f>
        <v>1</v>
      </c>
      <c r="Y12" s="37">
        <v>0</v>
      </c>
      <c r="Z12" s="37">
        <v>0</v>
      </c>
      <c r="AA12" s="37">
        <v>0</v>
      </c>
      <c r="AB12" s="37">
        <v>0</v>
      </c>
      <c r="AC12" s="38">
        <f>+AB12+AA12+Z12+Y12</f>
        <v>0</v>
      </c>
      <c r="AD12" s="37">
        <v>0</v>
      </c>
      <c r="AE12" s="37">
        <v>0</v>
      </c>
      <c r="AF12" s="37">
        <v>0</v>
      </c>
      <c r="AG12" s="37">
        <v>0</v>
      </c>
      <c r="AH12" s="38">
        <f>+AG12+AF12+AE12+AD12</f>
        <v>0</v>
      </c>
      <c r="AI12" s="37">
        <v>0</v>
      </c>
      <c r="AJ12" s="37">
        <v>0</v>
      </c>
      <c r="AK12" s="38">
        <f>+AI12+AJ12</f>
        <v>0</v>
      </c>
      <c r="AL12" s="37">
        <f>AI12+AD12+Y12+V12+T12+K12+H12+C12</f>
        <v>0</v>
      </c>
      <c r="AM12" s="37">
        <f>+AJ12+AE12+Z12+W12+U12+L12+I12+D12</f>
        <v>1</v>
      </c>
      <c r="AN12" s="37">
        <f>+AF12+AA12+R12+P12+N12+E12</f>
        <v>1</v>
      </c>
      <c r="AO12" s="37">
        <f>+AG12+AB12+S12+Q12+O12+F12</f>
        <v>0</v>
      </c>
      <c r="AP12" s="38">
        <f>SUM(AL12:AO12)</f>
        <v>2</v>
      </c>
      <c r="AQ12" s="27"/>
    </row>
    <row r="13" spans="1:44" ht="20.100000000000001" customHeight="1">
      <c r="A13" s="22"/>
      <c r="B13" s="35" t="s">
        <v>38</v>
      </c>
      <c r="C13" s="103">
        <v>0</v>
      </c>
      <c r="D13" s="103">
        <v>0</v>
      </c>
      <c r="E13" s="103">
        <v>0</v>
      </c>
      <c r="F13" s="103">
        <v>0</v>
      </c>
      <c r="G13" s="38">
        <f t="shared" ref="G13:G64" si="0">+C13+D13+E13+F13</f>
        <v>0</v>
      </c>
      <c r="H13" s="103">
        <v>0</v>
      </c>
      <c r="I13" s="103">
        <v>0</v>
      </c>
      <c r="J13" s="38">
        <f t="shared" ref="J13:J63" si="1">H13+I13</f>
        <v>0</v>
      </c>
      <c r="K13" s="103">
        <v>0</v>
      </c>
      <c r="L13" s="103">
        <v>0</v>
      </c>
      <c r="M13" s="38">
        <f t="shared" ref="M13:M64" si="2">+K13+L13</f>
        <v>0</v>
      </c>
      <c r="N13" s="103">
        <v>1</v>
      </c>
      <c r="O13" s="103">
        <v>10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38">
        <f>+W13+V13+U13+T13+S13+R13+Q13+P13+O13+N13</f>
        <v>11</v>
      </c>
      <c r="Y13" s="103">
        <v>1</v>
      </c>
      <c r="Z13" s="103">
        <v>1</v>
      </c>
      <c r="AA13" s="103">
        <v>0</v>
      </c>
      <c r="AB13" s="103">
        <v>1</v>
      </c>
      <c r="AC13" s="38">
        <f>+AB13+AA13+Z13+Y13</f>
        <v>3</v>
      </c>
      <c r="AD13" s="103">
        <v>0</v>
      </c>
      <c r="AE13" s="103">
        <v>0</v>
      </c>
      <c r="AF13" s="103">
        <v>0</v>
      </c>
      <c r="AG13" s="103">
        <v>0</v>
      </c>
      <c r="AH13" s="38">
        <f>+AG13+AF13+AE13+AD13</f>
        <v>0</v>
      </c>
      <c r="AI13" s="103">
        <v>0</v>
      </c>
      <c r="AJ13" s="103">
        <v>0</v>
      </c>
      <c r="AK13" s="38">
        <f t="shared" ref="AK13:AK64" si="3">+AI13+AJ13</f>
        <v>0</v>
      </c>
      <c r="AL13" s="103">
        <f>AI13+AD13+Y13+V13+T13+K13+H13+C13</f>
        <v>1</v>
      </c>
      <c r="AM13" s="103">
        <f>+AJ13+AE13+Z13+W13+U13+L13+I13+D13</f>
        <v>1</v>
      </c>
      <c r="AN13" s="103">
        <f>+AF13+AA13+R13+P13+N13+E13</f>
        <v>1</v>
      </c>
      <c r="AO13" s="103">
        <f>+AG13+AB13+S13+Q13+O13+F13</f>
        <v>11</v>
      </c>
      <c r="AP13" s="38">
        <f t="shared" ref="AP13:AP64" si="4">SUM(AL13:AO13)</f>
        <v>14</v>
      </c>
      <c r="AQ13" s="27"/>
    </row>
    <row r="14" spans="1:44" ht="20.100000000000001" customHeight="1">
      <c r="A14" s="24"/>
      <c r="B14" s="35" t="s">
        <v>37</v>
      </c>
      <c r="C14" s="37">
        <v>0</v>
      </c>
      <c r="D14" s="37">
        <v>0</v>
      </c>
      <c r="E14" s="37">
        <v>0</v>
      </c>
      <c r="F14" s="37">
        <v>0</v>
      </c>
      <c r="G14" s="38">
        <f t="shared" si="0"/>
        <v>0</v>
      </c>
      <c r="H14" s="37">
        <v>0</v>
      </c>
      <c r="I14" s="37">
        <v>0</v>
      </c>
      <c r="J14" s="38">
        <f t="shared" si="1"/>
        <v>0</v>
      </c>
      <c r="K14" s="37">
        <v>0</v>
      </c>
      <c r="L14" s="37">
        <v>0</v>
      </c>
      <c r="M14" s="38">
        <f t="shared" si="2"/>
        <v>0</v>
      </c>
      <c r="N14" s="37">
        <v>0</v>
      </c>
      <c r="O14" s="37">
        <v>2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8">
        <f>+W14+V14+U14+T14+S14+R14+Q14+P14+O14+N14</f>
        <v>2</v>
      </c>
      <c r="Y14" s="37">
        <v>0</v>
      </c>
      <c r="Z14" s="37">
        <v>0</v>
      </c>
      <c r="AA14" s="37">
        <v>0</v>
      </c>
      <c r="AB14" s="37">
        <v>0</v>
      </c>
      <c r="AC14" s="38">
        <f>+AB14+AA14+Z14+Y14</f>
        <v>0</v>
      </c>
      <c r="AD14" s="37">
        <v>0</v>
      </c>
      <c r="AE14" s="37">
        <v>0</v>
      </c>
      <c r="AF14" s="37">
        <v>0</v>
      </c>
      <c r="AG14" s="37">
        <v>0</v>
      </c>
      <c r="AH14" s="38">
        <f>+AG14+AF14+AE14+AD14</f>
        <v>0</v>
      </c>
      <c r="AI14" s="37">
        <v>0</v>
      </c>
      <c r="AJ14" s="37">
        <v>0</v>
      </c>
      <c r="AK14" s="38">
        <f t="shared" si="3"/>
        <v>0</v>
      </c>
      <c r="AL14" s="37">
        <f>AI14+AD14+Y14+V14+T14+K14+H14+C14</f>
        <v>0</v>
      </c>
      <c r="AM14" s="37">
        <f>+AJ14+AE14+Z14+W14+U14+L14+I14+D14</f>
        <v>0</v>
      </c>
      <c r="AN14" s="37">
        <f>+AF14+AA14+R14+P14+N14+E14</f>
        <v>0</v>
      </c>
      <c r="AO14" s="37">
        <f>+AG14+AB14+S14+Q14+O14+F14</f>
        <v>2</v>
      </c>
      <c r="AP14" s="38">
        <f t="shared" si="4"/>
        <v>2</v>
      </c>
      <c r="AQ14" s="27"/>
    </row>
    <row r="15" spans="1:44" ht="20.100000000000001" customHeight="1">
      <c r="A15" s="24"/>
      <c r="B15" s="36" t="s">
        <v>36</v>
      </c>
      <c r="C15" s="103">
        <v>0</v>
      </c>
      <c r="D15" s="103">
        <v>0</v>
      </c>
      <c r="E15" s="103">
        <v>0</v>
      </c>
      <c r="F15" s="103">
        <v>0</v>
      </c>
      <c r="G15" s="38">
        <f t="shared" si="0"/>
        <v>0</v>
      </c>
      <c r="H15" s="103">
        <v>0</v>
      </c>
      <c r="I15" s="103">
        <v>0</v>
      </c>
      <c r="J15" s="38">
        <f t="shared" si="1"/>
        <v>0</v>
      </c>
      <c r="K15" s="103">
        <v>0</v>
      </c>
      <c r="L15" s="103">
        <v>0</v>
      </c>
      <c r="M15" s="38">
        <f t="shared" si="2"/>
        <v>0</v>
      </c>
      <c r="N15" s="103">
        <v>0</v>
      </c>
      <c r="O15" s="103">
        <v>1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38">
        <f t="shared" ref="X15" si="5">+W15+V15+U15+T15+S15+R15+Q15+P15+O15+N15</f>
        <v>1</v>
      </c>
      <c r="Y15" s="103">
        <v>0</v>
      </c>
      <c r="Z15" s="103">
        <v>0</v>
      </c>
      <c r="AA15" s="103">
        <v>0</v>
      </c>
      <c r="AB15" s="103">
        <v>0</v>
      </c>
      <c r="AC15" s="38">
        <f t="shared" ref="AC15" si="6">+AB15+AA15+Z15+Y15</f>
        <v>0</v>
      </c>
      <c r="AD15" s="103">
        <v>0</v>
      </c>
      <c r="AE15" s="103">
        <v>0</v>
      </c>
      <c r="AF15" s="103">
        <v>0</v>
      </c>
      <c r="AG15" s="103">
        <v>0</v>
      </c>
      <c r="AH15" s="38">
        <f t="shared" ref="AH15" si="7">+AG15+AF15+AE15+AD15</f>
        <v>0</v>
      </c>
      <c r="AI15" s="103">
        <v>0</v>
      </c>
      <c r="AJ15" s="103">
        <v>0</v>
      </c>
      <c r="AK15" s="38">
        <f t="shared" si="3"/>
        <v>0</v>
      </c>
      <c r="AL15" s="103">
        <f t="shared" ref="AL15" si="8">AI15+AD15+Y15+V15+T15+K15+H15+C15</f>
        <v>0</v>
      </c>
      <c r="AM15" s="103">
        <f t="shared" ref="AM15" si="9">+AJ15+AE15+Z15+W15+U15+L15+I15+D15</f>
        <v>0</v>
      </c>
      <c r="AN15" s="103">
        <f t="shared" ref="AN15" si="10">+AF15+AA15+R15+P15+N15+E15</f>
        <v>0</v>
      </c>
      <c r="AO15" s="103">
        <f t="shared" ref="AO15" si="11">+AG15+AB15+S15+Q15+O15+F15</f>
        <v>1</v>
      </c>
      <c r="AP15" s="38">
        <f t="shared" si="4"/>
        <v>1</v>
      </c>
      <c r="AQ15" s="27"/>
    </row>
    <row r="16" spans="1:44" ht="20.100000000000001" customHeight="1">
      <c r="A16" s="24"/>
      <c r="B16" s="36" t="s">
        <v>39</v>
      </c>
      <c r="C16" s="37">
        <v>0</v>
      </c>
      <c r="D16" s="37">
        <v>0</v>
      </c>
      <c r="E16" s="37">
        <v>0</v>
      </c>
      <c r="F16" s="37">
        <v>0</v>
      </c>
      <c r="G16" s="38">
        <f t="shared" si="0"/>
        <v>0</v>
      </c>
      <c r="H16" s="37">
        <v>0</v>
      </c>
      <c r="I16" s="37">
        <v>3</v>
      </c>
      <c r="J16" s="38">
        <f t="shared" si="1"/>
        <v>3</v>
      </c>
      <c r="K16" s="37">
        <v>0</v>
      </c>
      <c r="L16" s="37">
        <v>0</v>
      </c>
      <c r="M16" s="38">
        <f t="shared" si="2"/>
        <v>0</v>
      </c>
      <c r="N16" s="37">
        <v>1</v>
      </c>
      <c r="O16" s="37">
        <v>3</v>
      </c>
      <c r="P16" s="37">
        <v>0</v>
      </c>
      <c r="Q16" s="37">
        <v>1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8">
        <f>+W16+V16+U16+T16+S16+R16+Q16+P16+O16+N16</f>
        <v>5</v>
      </c>
      <c r="Y16" s="37"/>
      <c r="Z16" s="37">
        <v>4</v>
      </c>
      <c r="AA16" s="37"/>
      <c r="AB16" s="37"/>
      <c r="AC16" s="38">
        <f>+AB16+AA16+Z16+Y16</f>
        <v>4</v>
      </c>
      <c r="AD16" s="37">
        <v>1</v>
      </c>
      <c r="AE16" s="37">
        <v>0</v>
      </c>
      <c r="AF16" s="37">
        <v>0</v>
      </c>
      <c r="AG16" s="37">
        <v>0</v>
      </c>
      <c r="AH16" s="38">
        <f>+AG16+AF16+AE16+AD16</f>
        <v>1</v>
      </c>
      <c r="AI16" s="37">
        <v>0</v>
      </c>
      <c r="AJ16" s="37">
        <v>1</v>
      </c>
      <c r="AK16" s="38">
        <f t="shared" si="3"/>
        <v>1</v>
      </c>
      <c r="AL16" s="37">
        <f>AI16+AD16+Y16+V16+T16+K16+H16+C16</f>
        <v>1</v>
      </c>
      <c r="AM16" s="37">
        <f>+AJ16+AE16+Z16+W16+U16+L16+I16+D16</f>
        <v>8</v>
      </c>
      <c r="AN16" s="37">
        <f>+AF16+AA16+R16+P16+N16+E16</f>
        <v>1</v>
      </c>
      <c r="AO16" s="37">
        <f>+AG16+AB16+S16+Q16+O16+F16</f>
        <v>4</v>
      </c>
      <c r="AP16" s="38">
        <f t="shared" si="4"/>
        <v>14</v>
      </c>
      <c r="AQ16" s="27"/>
    </row>
    <row r="17" spans="1:43" ht="20.100000000000001" customHeight="1">
      <c r="A17" s="24"/>
      <c r="B17" s="36" t="s">
        <v>40</v>
      </c>
      <c r="C17" s="103">
        <v>0</v>
      </c>
      <c r="D17" s="103">
        <v>0</v>
      </c>
      <c r="E17" s="103">
        <v>0</v>
      </c>
      <c r="F17" s="103">
        <v>0</v>
      </c>
      <c r="G17" s="38">
        <f t="shared" si="0"/>
        <v>0</v>
      </c>
      <c r="H17" s="103">
        <v>0</v>
      </c>
      <c r="I17" s="103">
        <v>0</v>
      </c>
      <c r="J17" s="38">
        <f t="shared" si="1"/>
        <v>0</v>
      </c>
      <c r="K17" s="103">
        <v>0</v>
      </c>
      <c r="L17" s="103">
        <v>0</v>
      </c>
      <c r="M17" s="38">
        <f t="shared" si="2"/>
        <v>0</v>
      </c>
      <c r="N17" s="103">
        <v>0</v>
      </c>
      <c r="O17" s="103">
        <v>1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v>0</v>
      </c>
      <c r="W17" s="103">
        <v>0</v>
      </c>
      <c r="X17" s="38">
        <f>+W17+V17+U17+T17+S17+R17+Q17+P17+O17+N17</f>
        <v>1</v>
      </c>
      <c r="Y17" s="103">
        <v>0</v>
      </c>
      <c r="Z17" s="103">
        <v>0</v>
      </c>
      <c r="AA17" s="103">
        <v>0</v>
      </c>
      <c r="AB17" s="103">
        <v>0</v>
      </c>
      <c r="AC17" s="38">
        <f>+AB17+AA17+Z17+Y17</f>
        <v>0</v>
      </c>
      <c r="AD17" s="103">
        <v>0</v>
      </c>
      <c r="AE17" s="103">
        <v>0</v>
      </c>
      <c r="AF17" s="103">
        <v>0</v>
      </c>
      <c r="AG17" s="103">
        <v>0</v>
      </c>
      <c r="AH17" s="38">
        <f>+AG17+AF17+AE17+AD17</f>
        <v>0</v>
      </c>
      <c r="AI17" s="103">
        <v>0</v>
      </c>
      <c r="AJ17" s="103">
        <v>0</v>
      </c>
      <c r="AK17" s="38">
        <f t="shared" si="3"/>
        <v>0</v>
      </c>
      <c r="AL17" s="103">
        <f>AI17+AD17+Y17+V17+T17+K17+H17+C17</f>
        <v>0</v>
      </c>
      <c r="AM17" s="103">
        <f>+AJ17+AE17+Z17+W17+U17+L17+I17+D17</f>
        <v>0</v>
      </c>
      <c r="AN17" s="103">
        <f>+AF17+AA17+R17+P17+N17+E17</f>
        <v>0</v>
      </c>
      <c r="AO17" s="103">
        <f>+AG17+AB17+S17+Q17+O17+F17</f>
        <v>1</v>
      </c>
      <c r="AP17" s="38">
        <f t="shared" si="4"/>
        <v>1</v>
      </c>
      <c r="AQ17" s="27"/>
    </row>
    <row r="18" spans="1:43" ht="20.100000000000001" customHeight="1">
      <c r="A18" s="24"/>
      <c r="B18" s="36" t="s">
        <v>41</v>
      </c>
      <c r="C18" s="37">
        <v>0</v>
      </c>
      <c r="D18" s="37">
        <v>0</v>
      </c>
      <c r="E18" s="37">
        <v>0</v>
      </c>
      <c r="F18" s="37">
        <v>0</v>
      </c>
      <c r="G18" s="38">
        <f t="shared" si="0"/>
        <v>0</v>
      </c>
      <c r="H18" s="37">
        <v>0</v>
      </c>
      <c r="I18" s="37">
        <v>0</v>
      </c>
      <c r="J18" s="38">
        <f t="shared" si="1"/>
        <v>0</v>
      </c>
      <c r="K18" s="37">
        <v>0</v>
      </c>
      <c r="L18" s="37">
        <v>0</v>
      </c>
      <c r="M18" s="38">
        <f t="shared" si="2"/>
        <v>0</v>
      </c>
      <c r="N18" s="37">
        <v>1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8">
        <f>+W18+V18+U18+T18+S18+R18+Q18+P18+O18+N18</f>
        <v>1</v>
      </c>
      <c r="Y18" s="37">
        <v>0</v>
      </c>
      <c r="Z18" s="37">
        <v>0</v>
      </c>
      <c r="AA18" s="37">
        <v>0</v>
      </c>
      <c r="AB18" s="37">
        <v>0</v>
      </c>
      <c r="AC18" s="38">
        <f>+AB18+AA18+Z18+Y18</f>
        <v>0</v>
      </c>
      <c r="AD18" s="37">
        <v>0</v>
      </c>
      <c r="AE18" s="37">
        <v>0</v>
      </c>
      <c r="AF18" s="37">
        <v>0</v>
      </c>
      <c r="AG18" s="37">
        <v>0</v>
      </c>
      <c r="AH18" s="38">
        <f>+AG18+AF18+AE18+AD18</f>
        <v>0</v>
      </c>
      <c r="AI18" s="37">
        <v>0</v>
      </c>
      <c r="AJ18" s="37">
        <v>0</v>
      </c>
      <c r="AK18" s="38">
        <f t="shared" si="3"/>
        <v>0</v>
      </c>
      <c r="AL18" s="37">
        <f>AI18+AD18+Y18+V18+T18+K18+H18+C18</f>
        <v>0</v>
      </c>
      <c r="AM18" s="37">
        <f>+AJ18+AE18+Z18+W18+U18+L18+I18+D18</f>
        <v>0</v>
      </c>
      <c r="AN18" s="37">
        <f>+AF18+AA18+R18+P18+N18+E18</f>
        <v>1</v>
      </c>
      <c r="AO18" s="37">
        <f>+AG18+AB18+S18+Q18+O18+F18</f>
        <v>0</v>
      </c>
      <c r="AP18" s="38">
        <f t="shared" si="4"/>
        <v>1</v>
      </c>
      <c r="AQ18" s="27"/>
    </row>
    <row r="19" spans="1:43" ht="20.100000000000001" customHeight="1">
      <c r="A19" s="22"/>
      <c r="B19" s="35" t="s">
        <v>42</v>
      </c>
      <c r="C19" s="103">
        <v>0</v>
      </c>
      <c r="D19" s="103">
        <v>0</v>
      </c>
      <c r="E19" s="103">
        <v>0</v>
      </c>
      <c r="F19" s="103">
        <v>0</v>
      </c>
      <c r="G19" s="38">
        <f t="shared" si="0"/>
        <v>0</v>
      </c>
      <c r="H19" s="103">
        <v>0</v>
      </c>
      <c r="I19" s="103">
        <v>0</v>
      </c>
      <c r="J19" s="38">
        <f t="shared" si="1"/>
        <v>0</v>
      </c>
      <c r="K19" s="103">
        <v>0</v>
      </c>
      <c r="L19" s="103">
        <v>0</v>
      </c>
      <c r="M19" s="38">
        <f t="shared" si="2"/>
        <v>0</v>
      </c>
      <c r="N19" s="103">
        <v>7</v>
      </c>
      <c r="O19" s="103">
        <v>5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v>0</v>
      </c>
      <c r="W19" s="103">
        <v>0</v>
      </c>
      <c r="X19" s="38">
        <f>+W19+V19+U19+T19+S19+R19+Q19+P19+O19+N19</f>
        <v>12</v>
      </c>
      <c r="Y19" s="103">
        <v>0</v>
      </c>
      <c r="Z19" s="103">
        <v>0</v>
      </c>
      <c r="AA19" s="103">
        <v>0</v>
      </c>
      <c r="AB19" s="103">
        <v>0</v>
      </c>
      <c r="AC19" s="38">
        <f>+AB19+AA19+Z19+Y19</f>
        <v>0</v>
      </c>
      <c r="AD19" s="103">
        <v>0</v>
      </c>
      <c r="AE19" s="103">
        <v>0</v>
      </c>
      <c r="AF19" s="103">
        <v>0</v>
      </c>
      <c r="AG19" s="103">
        <v>0</v>
      </c>
      <c r="AH19" s="38">
        <f>+AG19+AF19+AE19+AD19</f>
        <v>0</v>
      </c>
      <c r="AI19" s="103">
        <v>0</v>
      </c>
      <c r="AJ19" s="103">
        <v>0</v>
      </c>
      <c r="AK19" s="38">
        <f t="shared" si="3"/>
        <v>0</v>
      </c>
      <c r="AL19" s="103">
        <f>AI19+AD19+Y19+V19+T19+K19+H19+C19</f>
        <v>0</v>
      </c>
      <c r="AM19" s="103">
        <f>+AJ19+AE19+Z19+W19+U19+L19+I19+D19</f>
        <v>0</v>
      </c>
      <c r="AN19" s="103">
        <f>+AF19+AA19+R19+P19+N19+E19</f>
        <v>7</v>
      </c>
      <c r="AO19" s="103">
        <f>+AG19+AB19+S19+Q19+O19+F19</f>
        <v>5</v>
      </c>
      <c r="AP19" s="38">
        <f t="shared" si="4"/>
        <v>12</v>
      </c>
      <c r="AQ19" s="27"/>
    </row>
    <row r="20" spans="1:43" ht="20.100000000000001" customHeight="1">
      <c r="A20" s="24"/>
      <c r="B20" s="36" t="s">
        <v>43</v>
      </c>
      <c r="C20" s="37">
        <v>0</v>
      </c>
      <c r="D20" s="37">
        <v>0</v>
      </c>
      <c r="E20" s="37">
        <v>0</v>
      </c>
      <c r="F20" s="37">
        <v>0</v>
      </c>
      <c r="G20" s="38">
        <f t="shared" si="0"/>
        <v>0</v>
      </c>
      <c r="H20" s="37">
        <v>0</v>
      </c>
      <c r="I20" s="37">
        <v>0</v>
      </c>
      <c r="J20" s="38">
        <f t="shared" si="1"/>
        <v>0</v>
      </c>
      <c r="K20" s="37">
        <v>0</v>
      </c>
      <c r="L20" s="37">
        <v>0</v>
      </c>
      <c r="M20" s="38">
        <f t="shared" si="2"/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8">
        <f>+W20+V20+U20+T20+S20+R20+Q20+P20+O20+N20</f>
        <v>0</v>
      </c>
      <c r="Y20" s="37">
        <v>0</v>
      </c>
      <c r="Z20" s="37">
        <v>0</v>
      </c>
      <c r="AA20" s="37">
        <v>0</v>
      </c>
      <c r="AB20" s="37">
        <v>0</v>
      </c>
      <c r="AC20" s="38">
        <f>+AB20+AA20+Z20+Y20</f>
        <v>0</v>
      </c>
      <c r="AD20" s="37">
        <v>0</v>
      </c>
      <c r="AE20" s="37">
        <v>0</v>
      </c>
      <c r="AF20" s="37">
        <v>0</v>
      </c>
      <c r="AG20" s="37">
        <v>0</v>
      </c>
      <c r="AH20" s="38">
        <f>+AG20+AF20+AE20+AD20</f>
        <v>0</v>
      </c>
      <c r="AI20" s="37">
        <v>0</v>
      </c>
      <c r="AJ20" s="37">
        <v>0</v>
      </c>
      <c r="AK20" s="38">
        <f t="shared" si="3"/>
        <v>0</v>
      </c>
      <c r="AL20" s="37">
        <f>AI20+AD20+Y20+V20+T20+K20+H20+C20</f>
        <v>0</v>
      </c>
      <c r="AM20" s="37">
        <f>+AJ20+AE20+Z20+W20+U20+L20+I20+D20</f>
        <v>0</v>
      </c>
      <c r="AN20" s="37">
        <f>+AF20+AA20+R20+P20+N20+E20</f>
        <v>0</v>
      </c>
      <c r="AO20" s="37">
        <f>+AG20+AB20+S20+Q20+O20+F20</f>
        <v>0</v>
      </c>
      <c r="AP20" s="38">
        <f t="shared" si="4"/>
        <v>0</v>
      </c>
      <c r="AQ20" s="27"/>
    </row>
    <row r="21" spans="1:43" ht="20.100000000000001" customHeight="1">
      <c r="A21" s="22"/>
      <c r="B21" s="35" t="s">
        <v>44</v>
      </c>
      <c r="C21" s="103">
        <v>0</v>
      </c>
      <c r="D21" s="103">
        <v>3</v>
      </c>
      <c r="E21" s="103">
        <v>0</v>
      </c>
      <c r="F21" s="103">
        <v>0</v>
      </c>
      <c r="G21" s="38">
        <f t="shared" si="0"/>
        <v>3</v>
      </c>
      <c r="H21" s="103">
        <v>0</v>
      </c>
      <c r="I21" s="103">
        <v>0</v>
      </c>
      <c r="J21" s="38">
        <f t="shared" si="1"/>
        <v>0</v>
      </c>
      <c r="K21" s="103">
        <v>0</v>
      </c>
      <c r="L21" s="103">
        <v>0</v>
      </c>
      <c r="M21" s="38">
        <f t="shared" si="2"/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v>0</v>
      </c>
      <c r="W21" s="103">
        <v>0</v>
      </c>
      <c r="X21" s="38">
        <f>+W21+V21+U21+T21+S21+R21+Q21+P21+O21+N21</f>
        <v>0</v>
      </c>
      <c r="Y21" s="103">
        <v>0</v>
      </c>
      <c r="Z21" s="103">
        <v>0</v>
      </c>
      <c r="AA21" s="103">
        <v>0</v>
      </c>
      <c r="AB21" s="103">
        <v>0</v>
      </c>
      <c r="AC21" s="38">
        <f>+AB21+AA21+Z21+Y21</f>
        <v>0</v>
      </c>
      <c r="AD21" s="103">
        <v>0</v>
      </c>
      <c r="AE21" s="103">
        <v>0</v>
      </c>
      <c r="AF21" s="103">
        <v>0</v>
      </c>
      <c r="AG21" s="103">
        <v>0</v>
      </c>
      <c r="AH21" s="38">
        <f>+AG21+AF21+AE21+AD21</f>
        <v>0</v>
      </c>
      <c r="AI21" s="103">
        <v>0</v>
      </c>
      <c r="AJ21" s="103">
        <v>0</v>
      </c>
      <c r="AK21" s="38">
        <f t="shared" si="3"/>
        <v>0</v>
      </c>
      <c r="AL21" s="103">
        <f>AI21+AD21+Y21+V21+T21+K21+H21+C21</f>
        <v>0</v>
      </c>
      <c r="AM21" s="103">
        <f>+AJ21+AE21+Z21+W21+U21+L21+I21+D21</f>
        <v>3</v>
      </c>
      <c r="AN21" s="103">
        <f>+AF21+AA21+R21+P21+N21+E21</f>
        <v>0</v>
      </c>
      <c r="AO21" s="103">
        <f>+AG21+AB21+S21+Q21+O21+F21</f>
        <v>0</v>
      </c>
      <c r="AP21" s="38">
        <f t="shared" si="4"/>
        <v>3</v>
      </c>
      <c r="AQ21" s="27"/>
    </row>
    <row r="22" spans="1:43" ht="20.100000000000001" customHeight="1">
      <c r="A22" s="24"/>
      <c r="B22" s="35" t="s">
        <v>45</v>
      </c>
      <c r="C22" s="37">
        <v>1</v>
      </c>
      <c r="D22" s="37">
        <v>8</v>
      </c>
      <c r="E22" s="37">
        <v>0</v>
      </c>
      <c r="F22" s="37">
        <v>0</v>
      </c>
      <c r="G22" s="38">
        <f t="shared" si="0"/>
        <v>9</v>
      </c>
      <c r="H22" s="37">
        <v>0</v>
      </c>
      <c r="I22" s="37">
        <v>4</v>
      </c>
      <c r="J22" s="38">
        <f t="shared" si="1"/>
        <v>4</v>
      </c>
      <c r="K22" s="37">
        <v>0</v>
      </c>
      <c r="L22" s="37">
        <v>0</v>
      </c>
      <c r="M22" s="38">
        <f t="shared" si="2"/>
        <v>0</v>
      </c>
      <c r="N22" s="37">
        <v>2</v>
      </c>
      <c r="O22" s="37">
        <v>11</v>
      </c>
      <c r="P22" s="37">
        <v>1</v>
      </c>
      <c r="Q22" s="37">
        <v>4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8">
        <f>+W22+V22+U22+T22+S22+R22+Q22+P22+O22+N22</f>
        <v>18</v>
      </c>
      <c r="Y22" s="37">
        <v>0</v>
      </c>
      <c r="Z22" s="37">
        <v>0</v>
      </c>
      <c r="AA22" s="37">
        <v>0</v>
      </c>
      <c r="AB22" s="37">
        <v>0</v>
      </c>
      <c r="AC22" s="38">
        <f>+AB22+AA22+Z22+Y22</f>
        <v>0</v>
      </c>
      <c r="AD22" s="37">
        <v>9</v>
      </c>
      <c r="AE22" s="37">
        <v>12</v>
      </c>
      <c r="AF22" s="37">
        <v>0</v>
      </c>
      <c r="AG22" s="37">
        <v>0</v>
      </c>
      <c r="AH22" s="38">
        <f>+AG22+AF22+AE22+AD22</f>
        <v>21</v>
      </c>
      <c r="AI22" s="37">
        <v>0</v>
      </c>
      <c r="AJ22" s="37">
        <v>6</v>
      </c>
      <c r="AK22" s="38">
        <f t="shared" si="3"/>
        <v>6</v>
      </c>
      <c r="AL22" s="37">
        <f>AI22+AD22+Y22+V22+T22+K22+H22+C22</f>
        <v>10</v>
      </c>
      <c r="AM22" s="37">
        <f>+AJ22+AE22+Z22+W22+U22+L22+I22+D22</f>
        <v>30</v>
      </c>
      <c r="AN22" s="37">
        <f>+AF22+AA22+R22+P22+N22+E22</f>
        <v>3</v>
      </c>
      <c r="AO22" s="37">
        <f>+AG22+AB22+S22+Q22+O22+F22</f>
        <v>15</v>
      </c>
      <c r="AP22" s="38">
        <f t="shared" si="4"/>
        <v>58</v>
      </c>
      <c r="AQ22" s="27"/>
    </row>
    <row r="23" spans="1:43" ht="20.100000000000001" customHeight="1">
      <c r="A23" s="22"/>
      <c r="B23" s="36" t="s">
        <v>46</v>
      </c>
      <c r="C23" s="103">
        <v>1</v>
      </c>
      <c r="D23" s="103">
        <v>3</v>
      </c>
      <c r="E23" s="103">
        <v>0</v>
      </c>
      <c r="F23" s="103">
        <v>0</v>
      </c>
      <c r="G23" s="38">
        <f t="shared" si="0"/>
        <v>4</v>
      </c>
      <c r="H23" s="103">
        <v>1</v>
      </c>
      <c r="I23" s="103">
        <v>1</v>
      </c>
      <c r="J23" s="38">
        <f t="shared" si="1"/>
        <v>2</v>
      </c>
      <c r="K23" s="103">
        <v>0</v>
      </c>
      <c r="L23" s="103">
        <v>1</v>
      </c>
      <c r="M23" s="38">
        <f t="shared" si="2"/>
        <v>1</v>
      </c>
      <c r="N23" s="103">
        <v>3</v>
      </c>
      <c r="O23" s="103">
        <v>10</v>
      </c>
      <c r="P23" s="103">
        <v>0</v>
      </c>
      <c r="Q23" s="103">
        <v>2</v>
      </c>
      <c r="R23" s="103">
        <v>0</v>
      </c>
      <c r="S23" s="103">
        <v>0</v>
      </c>
      <c r="T23" s="103">
        <v>0</v>
      </c>
      <c r="U23" s="103">
        <v>0</v>
      </c>
      <c r="V23" s="103">
        <v>0</v>
      </c>
      <c r="W23" s="103">
        <v>0</v>
      </c>
      <c r="X23" s="38">
        <f>+W23+V23+U23+T23+S23+R23+Q23+P23+O23+N23</f>
        <v>15</v>
      </c>
      <c r="Y23" s="103">
        <v>0</v>
      </c>
      <c r="Z23" s="103">
        <v>0</v>
      </c>
      <c r="AA23" s="103">
        <v>0</v>
      </c>
      <c r="AB23" s="103">
        <v>0</v>
      </c>
      <c r="AC23" s="38">
        <f>+AB23+AA23+Z23+Y23</f>
        <v>0</v>
      </c>
      <c r="AD23" s="103">
        <v>2</v>
      </c>
      <c r="AE23" s="103">
        <v>0</v>
      </c>
      <c r="AF23" s="103">
        <v>0</v>
      </c>
      <c r="AG23" s="103">
        <v>0</v>
      </c>
      <c r="AH23" s="38">
        <f>+AG23+AF23+AE23+AD23</f>
        <v>2</v>
      </c>
      <c r="AI23" s="103">
        <v>3</v>
      </c>
      <c r="AJ23" s="103">
        <v>2</v>
      </c>
      <c r="AK23" s="38">
        <f t="shared" si="3"/>
        <v>5</v>
      </c>
      <c r="AL23" s="103">
        <f>AI23+AD23+Y23+V23+T23+K23+H23+C23</f>
        <v>7</v>
      </c>
      <c r="AM23" s="103">
        <f>+AJ23+AE23+Z23+W23+U23+L23+I23+D23</f>
        <v>7</v>
      </c>
      <c r="AN23" s="103">
        <f>+AF23+AA23+R23+P23+N23+E23</f>
        <v>3</v>
      </c>
      <c r="AO23" s="103">
        <f>+AG23+AB23+S23+Q23+O23+F23</f>
        <v>12</v>
      </c>
      <c r="AP23" s="38">
        <f t="shared" si="4"/>
        <v>29</v>
      </c>
      <c r="AQ23" s="27"/>
    </row>
    <row r="24" spans="1:43" ht="20.100000000000001" customHeight="1">
      <c r="A24" s="24"/>
      <c r="B24" s="35" t="s">
        <v>47</v>
      </c>
      <c r="C24" s="37">
        <v>0</v>
      </c>
      <c r="D24" s="37">
        <v>0</v>
      </c>
      <c r="E24" s="37">
        <v>0</v>
      </c>
      <c r="F24" s="37">
        <v>0</v>
      </c>
      <c r="G24" s="38">
        <f t="shared" si="0"/>
        <v>0</v>
      </c>
      <c r="H24" s="37">
        <v>0</v>
      </c>
      <c r="I24" s="37">
        <v>2</v>
      </c>
      <c r="J24" s="38">
        <f t="shared" si="1"/>
        <v>2</v>
      </c>
      <c r="K24" s="37">
        <v>0</v>
      </c>
      <c r="L24" s="37">
        <v>0</v>
      </c>
      <c r="M24" s="38">
        <f t="shared" si="2"/>
        <v>0</v>
      </c>
      <c r="N24" s="37">
        <v>1</v>
      </c>
      <c r="O24" s="37">
        <v>5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8">
        <f>+W24+V24+U24+T24+S24+R24+Q24+P24+O24+N24</f>
        <v>6</v>
      </c>
      <c r="Y24" s="37">
        <v>0</v>
      </c>
      <c r="Z24" s="37">
        <v>0</v>
      </c>
      <c r="AA24" s="37">
        <v>0</v>
      </c>
      <c r="AB24" s="37">
        <v>0</v>
      </c>
      <c r="AC24" s="38">
        <f>+AB24+AA24+Z24+Y24</f>
        <v>0</v>
      </c>
      <c r="AD24" s="37">
        <v>0</v>
      </c>
      <c r="AE24" s="37">
        <v>1</v>
      </c>
      <c r="AF24" s="37">
        <v>0</v>
      </c>
      <c r="AG24" s="37">
        <v>0</v>
      </c>
      <c r="AH24" s="38">
        <f>+AG24+AF24+AE24+AD24</f>
        <v>1</v>
      </c>
      <c r="AI24" s="37">
        <v>0</v>
      </c>
      <c r="AJ24" s="37">
        <v>0</v>
      </c>
      <c r="AK24" s="38">
        <f t="shared" si="3"/>
        <v>0</v>
      </c>
      <c r="AL24" s="37">
        <f>AI24+AD24+Y24+V24+T24+K24+H24+C24</f>
        <v>0</v>
      </c>
      <c r="AM24" s="37">
        <f>+AJ24+AE24+Z24+W24+U24+L24+I24+D24</f>
        <v>3</v>
      </c>
      <c r="AN24" s="37">
        <f>+AF24+AA24+R24+P24+N24+E24</f>
        <v>1</v>
      </c>
      <c r="AO24" s="37">
        <f>+AG24+AB24+S24+Q24+O24+F24</f>
        <v>5</v>
      </c>
      <c r="AP24" s="38">
        <f t="shared" si="4"/>
        <v>9</v>
      </c>
      <c r="AQ24" s="27"/>
    </row>
    <row r="25" spans="1:43" ht="20.100000000000001" customHeight="1">
      <c r="A25" s="22"/>
      <c r="B25" s="36" t="s">
        <v>48</v>
      </c>
      <c r="C25" s="103">
        <v>1</v>
      </c>
      <c r="D25" s="103">
        <v>0</v>
      </c>
      <c r="E25" s="103">
        <v>0</v>
      </c>
      <c r="F25" s="103">
        <v>0</v>
      </c>
      <c r="G25" s="38">
        <f t="shared" si="0"/>
        <v>1</v>
      </c>
      <c r="H25" s="103">
        <v>4</v>
      </c>
      <c r="I25" s="103">
        <v>3</v>
      </c>
      <c r="J25" s="38">
        <f t="shared" si="1"/>
        <v>7</v>
      </c>
      <c r="K25" s="103">
        <v>1</v>
      </c>
      <c r="L25" s="103">
        <v>0</v>
      </c>
      <c r="M25" s="38">
        <f t="shared" si="2"/>
        <v>1</v>
      </c>
      <c r="N25" s="103">
        <v>9</v>
      </c>
      <c r="O25" s="103">
        <v>20</v>
      </c>
      <c r="P25" s="103">
        <v>1</v>
      </c>
      <c r="Q25" s="103">
        <v>3</v>
      </c>
      <c r="R25" s="103">
        <v>0</v>
      </c>
      <c r="S25" s="103">
        <v>11</v>
      </c>
      <c r="T25" s="103">
        <v>0</v>
      </c>
      <c r="U25" s="103">
        <v>0</v>
      </c>
      <c r="V25" s="103">
        <v>0</v>
      </c>
      <c r="W25" s="103">
        <v>0</v>
      </c>
      <c r="X25" s="38">
        <f>+W25+V25+U25+T25+S25+R25+Q25+P25+O25+N25</f>
        <v>44</v>
      </c>
      <c r="Y25" s="103">
        <v>0</v>
      </c>
      <c r="Z25" s="103">
        <v>0</v>
      </c>
      <c r="AA25" s="103">
        <v>0</v>
      </c>
      <c r="AB25" s="103">
        <v>0</v>
      </c>
      <c r="AC25" s="38">
        <f>+AB25+AA25+Z25+Y25</f>
        <v>0</v>
      </c>
      <c r="AD25" s="103">
        <v>2</v>
      </c>
      <c r="AE25" s="103">
        <v>1</v>
      </c>
      <c r="AF25" s="103">
        <v>0</v>
      </c>
      <c r="AG25" s="103">
        <v>0</v>
      </c>
      <c r="AH25" s="38">
        <f>+AG25+AF25+AE25+AD25</f>
        <v>3</v>
      </c>
      <c r="AI25" s="103">
        <v>0</v>
      </c>
      <c r="AJ25" s="103">
        <v>2</v>
      </c>
      <c r="AK25" s="38">
        <f t="shared" si="3"/>
        <v>2</v>
      </c>
      <c r="AL25" s="103">
        <f>AI25+AD25+Y25+V25+T25+K25+H25+C25</f>
        <v>8</v>
      </c>
      <c r="AM25" s="103">
        <f>+AJ25+AE25+Z25+W25+U25+L25+I25+D25</f>
        <v>6</v>
      </c>
      <c r="AN25" s="103">
        <f>+AF25+AA25+R25+P25+N25+E25</f>
        <v>10</v>
      </c>
      <c r="AO25" s="103">
        <f>+AG25+AB25+S25+Q25+O25+F25</f>
        <v>34</v>
      </c>
      <c r="AP25" s="38">
        <f t="shared" si="4"/>
        <v>58</v>
      </c>
      <c r="AQ25" s="27"/>
    </row>
    <row r="26" spans="1:43" ht="20.100000000000001" customHeight="1">
      <c r="A26" s="24"/>
      <c r="B26" s="35" t="s">
        <v>49</v>
      </c>
      <c r="C26" s="37">
        <v>0</v>
      </c>
      <c r="D26" s="37">
        <v>0</v>
      </c>
      <c r="E26" s="37">
        <v>0</v>
      </c>
      <c r="F26" s="37">
        <v>0</v>
      </c>
      <c r="G26" s="38">
        <f t="shared" si="0"/>
        <v>0</v>
      </c>
      <c r="H26" s="37">
        <v>1</v>
      </c>
      <c r="I26" s="37">
        <v>5</v>
      </c>
      <c r="J26" s="38">
        <f t="shared" si="1"/>
        <v>6</v>
      </c>
      <c r="K26" s="37">
        <v>0</v>
      </c>
      <c r="L26" s="37">
        <v>0</v>
      </c>
      <c r="M26" s="38">
        <f t="shared" si="2"/>
        <v>0</v>
      </c>
      <c r="N26" s="37">
        <v>7</v>
      </c>
      <c r="O26" s="37">
        <v>20</v>
      </c>
      <c r="P26" s="37">
        <v>3</v>
      </c>
      <c r="Q26" s="37">
        <v>3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8">
        <f>+W26+V26+U26+T26+S26+R26+Q26+P26+O26+N26</f>
        <v>33</v>
      </c>
      <c r="Y26" s="37">
        <v>0</v>
      </c>
      <c r="Z26" s="37">
        <v>0</v>
      </c>
      <c r="AA26" s="37">
        <v>0</v>
      </c>
      <c r="AB26" s="37">
        <v>0</v>
      </c>
      <c r="AC26" s="38">
        <f>+AB26+AA26+Z26+Y26</f>
        <v>0</v>
      </c>
      <c r="AD26" s="37">
        <v>2</v>
      </c>
      <c r="AE26" s="37">
        <v>3</v>
      </c>
      <c r="AF26" s="37">
        <v>0</v>
      </c>
      <c r="AG26" s="37">
        <v>0</v>
      </c>
      <c r="AH26" s="38">
        <f>+AG26+AF26+AE26+AD26</f>
        <v>5</v>
      </c>
      <c r="AI26" s="37">
        <v>1</v>
      </c>
      <c r="AJ26" s="37">
        <v>0</v>
      </c>
      <c r="AK26" s="38">
        <f t="shared" si="3"/>
        <v>1</v>
      </c>
      <c r="AL26" s="37">
        <f>AI26+AD26+Y26+V26+T26+K26+H26+C26</f>
        <v>4</v>
      </c>
      <c r="AM26" s="37">
        <f>+AJ26+AE26+Z26+W26+U26+L26+I26+D26</f>
        <v>8</v>
      </c>
      <c r="AN26" s="37">
        <f>+AF26+AA26+R26+P26+N26+E26</f>
        <v>10</v>
      </c>
      <c r="AO26" s="37">
        <f>+AG26+AB26+S26+Q26+O26+F26</f>
        <v>23</v>
      </c>
      <c r="AP26" s="38">
        <f t="shared" si="4"/>
        <v>45</v>
      </c>
      <c r="AQ26" s="27"/>
    </row>
    <row r="27" spans="1:43" ht="20.100000000000001" customHeight="1">
      <c r="A27" s="22"/>
      <c r="B27" s="36" t="s">
        <v>50</v>
      </c>
      <c r="C27" s="103">
        <v>3</v>
      </c>
      <c r="D27" s="103">
        <v>0</v>
      </c>
      <c r="E27" s="103">
        <v>0</v>
      </c>
      <c r="F27" s="103">
        <v>0</v>
      </c>
      <c r="G27" s="38">
        <f t="shared" si="0"/>
        <v>3</v>
      </c>
      <c r="H27" s="103">
        <v>2</v>
      </c>
      <c r="I27" s="103">
        <v>3</v>
      </c>
      <c r="J27" s="38">
        <f t="shared" si="1"/>
        <v>5</v>
      </c>
      <c r="K27" s="103">
        <v>0</v>
      </c>
      <c r="L27" s="103">
        <v>0</v>
      </c>
      <c r="M27" s="38">
        <f t="shared" si="2"/>
        <v>0</v>
      </c>
      <c r="N27" s="103">
        <v>6</v>
      </c>
      <c r="O27" s="103">
        <v>18</v>
      </c>
      <c r="P27" s="103">
        <v>0</v>
      </c>
      <c r="Q27" s="103">
        <v>1</v>
      </c>
      <c r="R27" s="103">
        <v>0</v>
      </c>
      <c r="S27" s="103">
        <v>0</v>
      </c>
      <c r="T27" s="103">
        <v>0</v>
      </c>
      <c r="U27" s="103">
        <v>0</v>
      </c>
      <c r="V27" s="103">
        <v>0</v>
      </c>
      <c r="W27" s="103">
        <v>0</v>
      </c>
      <c r="X27" s="38">
        <f>+W27+V27+U27+T27+S27+R27+Q27+P27+O27+N27</f>
        <v>25</v>
      </c>
      <c r="Y27" s="103">
        <v>0</v>
      </c>
      <c r="Z27" s="103">
        <v>0</v>
      </c>
      <c r="AA27" s="103">
        <v>0</v>
      </c>
      <c r="AB27" s="103">
        <v>0</v>
      </c>
      <c r="AC27" s="38">
        <f>+AB27+AA27+Z27+Y27</f>
        <v>0</v>
      </c>
      <c r="AD27" s="103">
        <v>1</v>
      </c>
      <c r="AE27" s="103">
        <v>1</v>
      </c>
      <c r="AF27" s="103">
        <v>0</v>
      </c>
      <c r="AG27" s="103">
        <v>0</v>
      </c>
      <c r="AH27" s="38">
        <f>+AG27+AF27+AE27+AD27</f>
        <v>2</v>
      </c>
      <c r="AI27" s="103">
        <v>2</v>
      </c>
      <c r="AJ27" s="103">
        <v>1</v>
      </c>
      <c r="AK27" s="38">
        <f t="shared" si="3"/>
        <v>3</v>
      </c>
      <c r="AL27" s="103">
        <f>AI27+AD27+Y27+V27+T27+K27+H27+C27</f>
        <v>8</v>
      </c>
      <c r="AM27" s="103">
        <f>+AJ27+AE27+Z27+W27+U27+L27+I27+D27</f>
        <v>5</v>
      </c>
      <c r="AN27" s="103">
        <f>+AF27+AA27+R27+P27+N27+E27</f>
        <v>6</v>
      </c>
      <c r="AO27" s="103">
        <f>+AG27+AB27+S27+Q27+O27+F27</f>
        <v>19</v>
      </c>
      <c r="AP27" s="38">
        <f t="shared" si="4"/>
        <v>38</v>
      </c>
      <c r="AQ27" s="27"/>
    </row>
    <row r="28" spans="1:43" ht="20.100000000000001" customHeight="1">
      <c r="A28" s="24"/>
      <c r="B28" s="35" t="s">
        <v>51</v>
      </c>
      <c r="C28" s="37">
        <v>2</v>
      </c>
      <c r="D28" s="37">
        <v>4</v>
      </c>
      <c r="E28" s="37">
        <v>0</v>
      </c>
      <c r="F28" s="37">
        <v>0</v>
      </c>
      <c r="G28" s="38">
        <f t="shared" si="0"/>
        <v>6</v>
      </c>
      <c r="H28" s="37">
        <v>0</v>
      </c>
      <c r="I28" s="37">
        <v>2</v>
      </c>
      <c r="J28" s="38">
        <f t="shared" si="1"/>
        <v>2</v>
      </c>
      <c r="K28" s="37">
        <v>0</v>
      </c>
      <c r="L28" s="37">
        <v>0</v>
      </c>
      <c r="M28" s="38">
        <f t="shared" si="2"/>
        <v>0</v>
      </c>
      <c r="N28" s="37">
        <v>2</v>
      </c>
      <c r="O28" s="37">
        <v>7</v>
      </c>
      <c r="P28" s="37">
        <v>0</v>
      </c>
      <c r="Q28" s="37">
        <v>2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8">
        <f>+W28+V28+U28+T28+S28+R28+Q28+P28+O28+N28</f>
        <v>11</v>
      </c>
      <c r="Y28" s="37">
        <v>0</v>
      </c>
      <c r="Z28" s="37">
        <v>0</v>
      </c>
      <c r="AA28" s="37">
        <v>0</v>
      </c>
      <c r="AB28" s="37">
        <v>0</v>
      </c>
      <c r="AC28" s="38">
        <f>+AB28+AA28+Z28+Y28</f>
        <v>0</v>
      </c>
      <c r="AD28" s="37">
        <v>2</v>
      </c>
      <c r="AE28" s="37">
        <v>15</v>
      </c>
      <c r="AF28" s="37">
        <v>0</v>
      </c>
      <c r="AG28" s="37">
        <v>0</v>
      </c>
      <c r="AH28" s="38">
        <f>+AG28+AF28+AE28+AD28</f>
        <v>17</v>
      </c>
      <c r="AI28" s="37">
        <v>0</v>
      </c>
      <c r="AJ28" s="37">
        <v>1</v>
      </c>
      <c r="AK28" s="38">
        <f t="shared" si="3"/>
        <v>1</v>
      </c>
      <c r="AL28" s="37">
        <f>AI28+AD28+Y28+V28+T28+K28+H28+C28</f>
        <v>4</v>
      </c>
      <c r="AM28" s="37">
        <f>+AJ28+AE28+Z28+W28+U28+L28+I28+D28</f>
        <v>22</v>
      </c>
      <c r="AN28" s="37">
        <f>+AF28+AA28+R28+P28+N28+E28</f>
        <v>2</v>
      </c>
      <c r="AO28" s="37">
        <f>+AG28+AB28+S28+Q28+O28+F28</f>
        <v>9</v>
      </c>
      <c r="AP28" s="38">
        <f t="shared" si="4"/>
        <v>37</v>
      </c>
      <c r="AQ28" s="27"/>
    </row>
    <row r="29" spans="1:43" ht="20.100000000000001" customHeight="1">
      <c r="A29" s="28"/>
      <c r="B29" s="36" t="s">
        <v>52</v>
      </c>
      <c r="C29" s="103">
        <v>2</v>
      </c>
      <c r="D29" s="103">
        <v>4</v>
      </c>
      <c r="E29" s="103">
        <v>0</v>
      </c>
      <c r="F29" s="103">
        <v>0</v>
      </c>
      <c r="G29" s="38">
        <f t="shared" si="0"/>
        <v>6</v>
      </c>
      <c r="H29" s="103">
        <v>0</v>
      </c>
      <c r="I29" s="103">
        <v>0</v>
      </c>
      <c r="J29" s="38">
        <f t="shared" si="1"/>
        <v>0</v>
      </c>
      <c r="K29" s="103">
        <v>0</v>
      </c>
      <c r="L29" s="103">
        <v>0</v>
      </c>
      <c r="M29" s="38">
        <f t="shared" si="2"/>
        <v>0</v>
      </c>
      <c r="N29" s="103">
        <v>1</v>
      </c>
      <c r="O29" s="103">
        <v>8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v>0</v>
      </c>
      <c r="W29" s="103">
        <v>0</v>
      </c>
      <c r="X29" s="38">
        <f>+W29+V29+U29+T29+S29+R29+Q29+P29+O29+N29</f>
        <v>9</v>
      </c>
      <c r="Y29" s="103">
        <v>0</v>
      </c>
      <c r="Z29" s="103">
        <v>0</v>
      </c>
      <c r="AA29" s="103">
        <v>0</v>
      </c>
      <c r="AB29" s="103">
        <v>0</v>
      </c>
      <c r="AC29" s="38">
        <f>+AB29+AA29+Z29+Y29</f>
        <v>0</v>
      </c>
      <c r="AD29" s="103">
        <v>2</v>
      </c>
      <c r="AE29" s="103">
        <v>1</v>
      </c>
      <c r="AF29" s="103">
        <v>0</v>
      </c>
      <c r="AG29" s="103">
        <v>0</v>
      </c>
      <c r="AH29" s="38">
        <f>+AG29+AF29+AE29+AD29</f>
        <v>3</v>
      </c>
      <c r="AI29" s="103">
        <v>0</v>
      </c>
      <c r="AJ29" s="103">
        <v>0</v>
      </c>
      <c r="AK29" s="38">
        <f t="shared" si="3"/>
        <v>0</v>
      </c>
      <c r="AL29" s="103">
        <f>AI29+AD29+Y29+V29+T29+K29+H29+C29</f>
        <v>4</v>
      </c>
      <c r="AM29" s="103">
        <f>+AJ29+AE29+Z29+W29+U29+L29+I29+D29</f>
        <v>5</v>
      </c>
      <c r="AN29" s="103">
        <f>+AF29+AA29+R29+P29+N29+E29</f>
        <v>1</v>
      </c>
      <c r="AO29" s="103">
        <f>+AG29+AB29+S29+Q29+O29+F29</f>
        <v>8</v>
      </c>
      <c r="AP29" s="38">
        <f t="shared" si="4"/>
        <v>18</v>
      </c>
      <c r="AQ29" s="27"/>
    </row>
    <row r="30" spans="1:43" ht="20.100000000000001" customHeight="1">
      <c r="A30" s="24"/>
      <c r="B30" s="35" t="s">
        <v>53</v>
      </c>
      <c r="C30" s="37">
        <v>0</v>
      </c>
      <c r="D30" s="37">
        <v>3</v>
      </c>
      <c r="E30" s="37">
        <v>0</v>
      </c>
      <c r="F30" s="37">
        <v>0</v>
      </c>
      <c r="G30" s="38">
        <f t="shared" si="0"/>
        <v>3</v>
      </c>
      <c r="H30" s="37">
        <v>0</v>
      </c>
      <c r="I30" s="37">
        <v>5</v>
      </c>
      <c r="J30" s="38">
        <f t="shared" si="1"/>
        <v>5</v>
      </c>
      <c r="K30" s="37">
        <v>0</v>
      </c>
      <c r="L30" s="37">
        <v>0</v>
      </c>
      <c r="M30" s="38">
        <f t="shared" si="2"/>
        <v>0</v>
      </c>
      <c r="N30" s="37">
        <v>2</v>
      </c>
      <c r="O30" s="37">
        <v>21</v>
      </c>
      <c r="P30" s="37">
        <v>0</v>
      </c>
      <c r="Q30" s="37">
        <v>1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8">
        <f>+W30+V30+U30+T30+S30+R30+Q30+P30+O30+N30</f>
        <v>24</v>
      </c>
      <c r="Y30" s="37">
        <v>0</v>
      </c>
      <c r="Z30" s="37">
        <v>0</v>
      </c>
      <c r="AA30" s="37">
        <v>0</v>
      </c>
      <c r="AB30" s="37">
        <v>0</v>
      </c>
      <c r="AC30" s="38">
        <f>+AB30+AA30+Z30+Y30</f>
        <v>0</v>
      </c>
      <c r="AD30" s="37">
        <v>0</v>
      </c>
      <c r="AE30" s="37">
        <v>10</v>
      </c>
      <c r="AF30" s="37">
        <v>0</v>
      </c>
      <c r="AG30" s="37">
        <v>0</v>
      </c>
      <c r="AH30" s="38">
        <f>+AG30+AF30+AE30+AD30</f>
        <v>10</v>
      </c>
      <c r="AI30" s="37">
        <v>0</v>
      </c>
      <c r="AJ30" s="37">
        <v>6</v>
      </c>
      <c r="AK30" s="38">
        <f t="shared" si="3"/>
        <v>6</v>
      </c>
      <c r="AL30" s="37">
        <f>AI30+AD30+Y30+V30+T30+K30+H30+C30</f>
        <v>0</v>
      </c>
      <c r="AM30" s="37">
        <f>+AJ30+AE30+Z30+W30+U30+L30+I30+D30</f>
        <v>24</v>
      </c>
      <c r="AN30" s="37">
        <f>+AF30+AA30+R30+P30+N30+E30</f>
        <v>2</v>
      </c>
      <c r="AO30" s="37">
        <f>+AG30+AB30+S30+Q30+O30+F30</f>
        <v>22</v>
      </c>
      <c r="AP30" s="38">
        <f t="shared" si="4"/>
        <v>48</v>
      </c>
      <c r="AQ30" s="27"/>
    </row>
    <row r="31" spans="1:43" ht="20.100000000000001" customHeight="1">
      <c r="A31" s="22"/>
      <c r="B31" s="36" t="s">
        <v>54</v>
      </c>
      <c r="C31" s="103">
        <v>2</v>
      </c>
      <c r="D31" s="103">
        <v>11</v>
      </c>
      <c r="E31" s="103">
        <v>0</v>
      </c>
      <c r="F31" s="103">
        <v>0</v>
      </c>
      <c r="G31" s="38">
        <f t="shared" si="0"/>
        <v>13</v>
      </c>
      <c r="H31" s="103">
        <v>0</v>
      </c>
      <c r="I31" s="103">
        <v>2</v>
      </c>
      <c r="J31" s="38">
        <f t="shared" si="1"/>
        <v>2</v>
      </c>
      <c r="K31" s="103">
        <v>0</v>
      </c>
      <c r="L31" s="103">
        <v>0</v>
      </c>
      <c r="M31" s="38">
        <f t="shared" si="2"/>
        <v>0</v>
      </c>
      <c r="N31" s="103">
        <v>1</v>
      </c>
      <c r="O31" s="103">
        <v>16</v>
      </c>
      <c r="P31" s="103">
        <v>0</v>
      </c>
      <c r="Q31" s="103">
        <v>4</v>
      </c>
      <c r="R31" s="103">
        <v>0</v>
      </c>
      <c r="S31" s="103">
        <v>1</v>
      </c>
      <c r="T31" s="103">
        <v>0</v>
      </c>
      <c r="U31" s="103">
        <v>0</v>
      </c>
      <c r="V31" s="103">
        <v>0</v>
      </c>
      <c r="W31" s="103">
        <v>1</v>
      </c>
      <c r="X31" s="38">
        <f>+W31+V31+U31+T31+S31+R31+Q31+P31+O31+N31</f>
        <v>23</v>
      </c>
      <c r="Y31" s="103">
        <v>0</v>
      </c>
      <c r="Z31" s="103">
        <v>0</v>
      </c>
      <c r="AA31" s="103">
        <v>0</v>
      </c>
      <c r="AB31" s="103">
        <v>0</v>
      </c>
      <c r="AC31" s="38">
        <f>+AB31+AA31+Z31+Y31</f>
        <v>0</v>
      </c>
      <c r="AD31" s="103">
        <v>1</v>
      </c>
      <c r="AE31" s="103">
        <v>12</v>
      </c>
      <c r="AF31" s="103">
        <v>0</v>
      </c>
      <c r="AG31" s="103">
        <v>0</v>
      </c>
      <c r="AH31" s="38">
        <f>+AG31+AF31+AE31+AD31</f>
        <v>13</v>
      </c>
      <c r="AI31" s="103">
        <v>0</v>
      </c>
      <c r="AJ31" s="103">
        <v>3</v>
      </c>
      <c r="AK31" s="38">
        <f t="shared" si="3"/>
        <v>3</v>
      </c>
      <c r="AL31" s="103">
        <f>AI31+AD31+Y31+V31+T31+K31+H31+C31</f>
        <v>3</v>
      </c>
      <c r="AM31" s="103">
        <f>+AJ31+AE31+Z31+W31+U31+L31+I31+D31</f>
        <v>29</v>
      </c>
      <c r="AN31" s="103">
        <f>+AF31+AA31+R31+P31+N31+E31</f>
        <v>1</v>
      </c>
      <c r="AO31" s="103">
        <f>+AG31+AB31+S31+Q31+O31+F31</f>
        <v>21</v>
      </c>
      <c r="AP31" s="38">
        <f t="shared" si="4"/>
        <v>54</v>
      </c>
      <c r="AQ31" s="27"/>
    </row>
    <row r="32" spans="1:43" ht="20.100000000000001" customHeight="1">
      <c r="A32" s="24"/>
      <c r="B32" s="35" t="s">
        <v>55</v>
      </c>
      <c r="C32" s="37">
        <v>0</v>
      </c>
      <c r="D32" s="37">
        <v>2</v>
      </c>
      <c r="E32" s="37">
        <v>0</v>
      </c>
      <c r="F32" s="37">
        <v>0</v>
      </c>
      <c r="G32" s="38">
        <f t="shared" si="0"/>
        <v>2</v>
      </c>
      <c r="H32" s="37">
        <v>0</v>
      </c>
      <c r="I32" s="37">
        <v>0</v>
      </c>
      <c r="J32" s="38">
        <f t="shared" si="1"/>
        <v>0</v>
      </c>
      <c r="K32" s="37">
        <v>0</v>
      </c>
      <c r="L32" s="37">
        <v>2</v>
      </c>
      <c r="M32" s="38">
        <f t="shared" si="2"/>
        <v>2</v>
      </c>
      <c r="N32" s="37">
        <v>0</v>
      </c>
      <c r="O32" s="37">
        <v>1</v>
      </c>
      <c r="P32" s="37">
        <v>0</v>
      </c>
      <c r="Q32" s="37">
        <v>4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8">
        <f>+W32+V32+U32+T32+S32+R32+Q32+P32+O32+N32</f>
        <v>5</v>
      </c>
      <c r="Y32" s="37">
        <v>0</v>
      </c>
      <c r="Z32" s="37">
        <v>0</v>
      </c>
      <c r="AA32" s="37">
        <v>0</v>
      </c>
      <c r="AB32" s="37">
        <v>0</v>
      </c>
      <c r="AC32" s="38">
        <f>+AB32+AA32+Z32+Y32</f>
        <v>0</v>
      </c>
      <c r="AD32" s="37">
        <v>1</v>
      </c>
      <c r="AE32" s="37">
        <v>3</v>
      </c>
      <c r="AF32" s="37">
        <v>0</v>
      </c>
      <c r="AG32" s="37">
        <v>0</v>
      </c>
      <c r="AH32" s="38">
        <f>+AG32+AF32+AE32+AD32</f>
        <v>4</v>
      </c>
      <c r="AI32" s="37">
        <v>0</v>
      </c>
      <c r="AJ32" s="37">
        <v>1</v>
      </c>
      <c r="AK32" s="38">
        <f t="shared" si="3"/>
        <v>1</v>
      </c>
      <c r="AL32" s="37">
        <f>AI32+AD32+Y32+V32+T32+K32+H32+C32</f>
        <v>1</v>
      </c>
      <c r="AM32" s="37">
        <f>+AJ32+AE32+Z32+W32+U32+L32+I32+D32</f>
        <v>8</v>
      </c>
      <c r="AN32" s="37">
        <f>+AF32+AA32+R32+P32+N32+E32</f>
        <v>0</v>
      </c>
      <c r="AO32" s="37">
        <f>+AG32+AB32+S32+Q32+O32+F32</f>
        <v>5</v>
      </c>
      <c r="AP32" s="38">
        <f t="shared" si="4"/>
        <v>14</v>
      </c>
      <c r="AQ32" s="27"/>
    </row>
    <row r="33" spans="1:43" ht="20.100000000000001" customHeight="1">
      <c r="A33" s="22"/>
      <c r="B33" s="36" t="s">
        <v>56</v>
      </c>
      <c r="C33" s="103">
        <v>2</v>
      </c>
      <c r="D33" s="103">
        <v>2</v>
      </c>
      <c r="E33" s="103">
        <v>0</v>
      </c>
      <c r="F33" s="103">
        <v>0</v>
      </c>
      <c r="G33" s="38">
        <f t="shared" si="0"/>
        <v>4</v>
      </c>
      <c r="H33" s="103">
        <v>2</v>
      </c>
      <c r="I33" s="103">
        <v>3</v>
      </c>
      <c r="J33" s="38">
        <f t="shared" si="1"/>
        <v>5</v>
      </c>
      <c r="K33" s="103">
        <v>0</v>
      </c>
      <c r="L33" s="103">
        <v>0</v>
      </c>
      <c r="M33" s="38">
        <f t="shared" si="2"/>
        <v>0</v>
      </c>
      <c r="N33" s="103">
        <v>8</v>
      </c>
      <c r="O33" s="103">
        <v>31</v>
      </c>
      <c r="P33" s="103">
        <v>1</v>
      </c>
      <c r="Q33" s="103">
        <v>6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38">
        <f>+W33+V33+U33+T33+S33+R33+Q33+P33+O33+N33</f>
        <v>46</v>
      </c>
      <c r="Y33" s="103">
        <v>0</v>
      </c>
      <c r="Z33" s="103">
        <v>0</v>
      </c>
      <c r="AA33" s="103">
        <v>0</v>
      </c>
      <c r="AB33" s="103">
        <v>0</v>
      </c>
      <c r="AC33" s="38">
        <f>+AB33+AA33+Z33+Y33</f>
        <v>0</v>
      </c>
      <c r="AD33" s="103">
        <v>5</v>
      </c>
      <c r="AE33" s="103">
        <v>12</v>
      </c>
      <c r="AF33" s="103">
        <v>0</v>
      </c>
      <c r="AG33" s="103">
        <v>0</v>
      </c>
      <c r="AH33" s="38">
        <f>+AG33+AF33+AE33+AD33</f>
        <v>17</v>
      </c>
      <c r="AI33" s="103">
        <v>1</v>
      </c>
      <c r="AJ33" s="103">
        <v>2</v>
      </c>
      <c r="AK33" s="38">
        <f t="shared" si="3"/>
        <v>3</v>
      </c>
      <c r="AL33" s="103">
        <f>AI33+AD33+Y33+V33+T33+K33+H33+C33</f>
        <v>10</v>
      </c>
      <c r="AM33" s="103">
        <f>+AJ33+AE33+Z33+W33+U33+L33+I33+D33</f>
        <v>19</v>
      </c>
      <c r="AN33" s="103">
        <f>+AF33+AA33+R33+P33+N33+E33</f>
        <v>9</v>
      </c>
      <c r="AO33" s="103">
        <f>+AG33+AB33+S33+Q33+O33+F33</f>
        <v>37</v>
      </c>
      <c r="AP33" s="38">
        <f t="shared" si="4"/>
        <v>75</v>
      </c>
      <c r="AQ33" s="27"/>
    </row>
    <row r="34" spans="1:43" ht="20.100000000000001" customHeight="1">
      <c r="A34" s="24"/>
      <c r="B34" s="35" t="s">
        <v>57</v>
      </c>
      <c r="C34" s="37">
        <v>9</v>
      </c>
      <c r="D34" s="37">
        <v>8</v>
      </c>
      <c r="E34" s="37">
        <v>0</v>
      </c>
      <c r="F34" s="37">
        <v>0</v>
      </c>
      <c r="G34" s="38">
        <f t="shared" si="0"/>
        <v>17</v>
      </c>
      <c r="H34" s="37">
        <v>0</v>
      </c>
      <c r="I34" s="37">
        <v>0</v>
      </c>
      <c r="J34" s="38">
        <f t="shared" si="1"/>
        <v>0</v>
      </c>
      <c r="K34" s="37">
        <v>0</v>
      </c>
      <c r="L34" s="37">
        <v>2</v>
      </c>
      <c r="M34" s="38">
        <f t="shared" si="2"/>
        <v>2</v>
      </c>
      <c r="N34" s="37">
        <v>3</v>
      </c>
      <c r="O34" s="37">
        <v>3</v>
      </c>
      <c r="P34" s="37">
        <v>2</v>
      </c>
      <c r="Q34" s="37">
        <v>4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8">
        <f>+W34+V34+U34+T34+S34+R34+Q34+P34+O34+N34</f>
        <v>12</v>
      </c>
      <c r="Y34" s="37">
        <v>0</v>
      </c>
      <c r="Z34" s="37">
        <v>0</v>
      </c>
      <c r="AA34" s="37">
        <v>0</v>
      </c>
      <c r="AB34" s="37">
        <v>0</v>
      </c>
      <c r="AC34" s="38">
        <f>+AB34+AA34+Z34+Y34</f>
        <v>0</v>
      </c>
      <c r="AD34" s="37">
        <v>1</v>
      </c>
      <c r="AE34" s="37">
        <v>2</v>
      </c>
      <c r="AF34" s="37">
        <v>0</v>
      </c>
      <c r="AG34" s="37">
        <v>0</v>
      </c>
      <c r="AH34" s="38">
        <f>+AG34+AF34+AE34+AD34</f>
        <v>3</v>
      </c>
      <c r="AI34" s="37">
        <v>1</v>
      </c>
      <c r="AJ34" s="37">
        <v>3</v>
      </c>
      <c r="AK34" s="38">
        <f t="shared" si="3"/>
        <v>4</v>
      </c>
      <c r="AL34" s="37">
        <f>AI34+AD34+Y34+V34+T34+K34+H34+C34</f>
        <v>11</v>
      </c>
      <c r="AM34" s="37">
        <f>+AJ34+AE34+Z34+W34+U34+L34+I34+D34</f>
        <v>15</v>
      </c>
      <c r="AN34" s="37">
        <f>+AF34+AA34+R34+P34+N34+E34</f>
        <v>5</v>
      </c>
      <c r="AO34" s="37">
        <f>+AG34+AB34+S34+Q34+O34+F34</f>
        <v>7</v>
      </c>
      <c r="AP34" s="38">
        <f t="shared" si="4"/>
        <v>38</v>
      </c>
      <c r="AQ34" s="27"/>
    </row>
    <row r="35" spans="1:43" ht="20.100000000000001" customHeight="1">
      <c r="A35" s="22"/>
      <c r="B35" s="36" t="s">
        <v>58</v>
      </c>
      <c r="C35" s="103">
        <v>0</v>
      </c>
      <c r="D35" s="103">
        <v>0</v>
      </c>
      <c r="E35" s="103">
        <v>0</v>
      </c>
      <c r="F35" s="103">
        <v>0</v>
      </c>
      <c r="G35" s="38">
        <f t="shared" si="0"/>
        <v>0</v>
      </c>
      <c r="H35" s="103">
        <v>1</v>
      </c>
      <c r="I35" s="103">
        <v>3</v>
      </c>
      <c r="J35" s="38">
        <f t="shared" si="1"/>
        <v>4</v>
      </c>
      <c r="K35" s="103">
        <v>0</v>
      </c>
      <c r="L35" s="103">
        <v>0</v>
      </c>
      <c r="M35" s="38">
        <f t="shared" si="2"/>
        <v>0</v>
      </c>
      <c r="N35" s="103">
        <v>0</v>
      </c>
      <c r="O35" s="103">
        <v>1</v>
      </c>
      <c r="P35" s="103">
        <v>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v>0</v>
      </c>
      <c r="W35" s="103">
        <v>0</v>
      </c>
      <c r="X35" s="38">
        <f>+W35+V35+U35+T35+S35+R35+Q35+P35+O35+N35</f>
        <v>1</v>
      </c>
      <c r="Y35" s="103">
        <v>0</v>
      </c>
      <c r="Z35" s="103">
        <v>0</v>
      </c>
      <c r="AA35" s="103">
        <v>0</v>
      </c>
      <c r="AB35" s="103">
        <v>0</v>
      </c>
      <c r="AC35" s="38">
        <f>+AB35+AA35+Z35+Y35</f>
        <v>0</v>
      </c>
      <c r="AD35" s="103">
        <v>0</v>
      </c>
      <c r="AE35" s="103">
        <v>0</v>
      </c>
      <c r="AF35" s="103">
        <v>0</v>
      </c>
      <c r="AG35" s="103">
        <v>0</v>
      </c>
      <c r="AH35" s="38">
        <f>+AG35+AF35+AE35+AD35</f>
        <v>0</v>
      </c>
      <c r="AI35" s="103">
        <v>1</v>
      </c>
      <c r="AJ35" s="103">
        <v>0</v>
      </c>
      <c r="AK35" s="38">
        <f t="shared" si="3"/>
        <v>1</v>
      </c>
      <c r="AL35" s="103">
        <f>AI35+AD35+Y35+V35+T35+K35+H35+C35</f>
        <v>2</v>
      </c>
      <c r="AM35" s="103">
        <f>+AJ35+AE35+Z35+W35+U35+L35+I35+D35</f>
        <v>3</v>
      </c>
      <c r="AN35" s="103">
        <f>+AF35+AA35+R35+P35+N35+E35</f>
        <v>0</v>
      </c>
      <c r="AO35" s="103">
        <f>+AG35+AB35+S35+Q35+O35+F35</f>
        <v>1</v>
      </c>
      <c r="AP35" s="38">
        <f t="shared" si="4"/>
        <v>6</v>
      </c>
      <c r="AQ35" s="27"/>
    </row>
    <row r="36" spans="1:43" ht="20.100000000000001" customHeight="1">
      <c r="A36" s="24"/>
      <c r="B36" s="35" t="s">
        <v>59</v>
      </c>
      <c r="C36" s="37">
        <v>0</v>
      </c>
      <c r="D36" s="37">
        <v>0</v>
      </c>
      <c r="E36" s="37">
        <v>0</v>
      </c>
      <c r="F36" s="37">
        <v>0</v>
      </c>
      <c r="G36" s="38">
        <f t="shared" si="0"/>
        <v>0</v>
      </c>
      <c r="H36" s="37">
        <v>0</v>
      </c>
      <c r="I36" s="37">
        <v>1</v>
      </c>
      <c r="J36" s="38">
        <f t="shared" si="1"/>
        <v>1</v>
      </c>
      <c r="K36" s="37">
        <v>0</v>
      </c>
      <c r="L36" s="37">
        <v>0</v>
      </c>
      <c r="M36" s="38">
        <f>+K36+L36</f>
        <v>0</v>
      </c>
      <c r="N36" s="37">
        <v>4</v>
      </c>
      <c r="O36" s="37">
        <v>4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8">
        <f>+W36+V36+U36+T36+S36+R36+Q36+P36+O36+N36</f>
        <v>8</v>
      </c>
      <c r="Y36" s="37">
        <v>0</v>
      </c>
      <c r="Z36" s="37">
        <v>0</v>
      </c>
      <c r="AA36" s="37">
        <v>0</v>
      </c>
      <c r="AB36" s="37">
        <v>0</v>
      </c>
      <c r="AC36" s="38">
        <f>+AB36+AA36+Z36+Y36</f>
        <v>0</v>
      </c>
      <c r="AD36" s="37">
        <v>1</v>
      </c>
      <c r="AE36" s="37">
        <v>3</v>
      </c>
      <c r="AF36" s="37">
        <v>0</v>
      </c>
      <c r="AG36" s="37">
        <v>0</v>
      </c>
      <c r="AH36" s="38">
        <f>+AG36+AF36+AE36+AD36</f>
        <v>4</v>
      </c>
      <c r="AI36" s="37">
        <v>2</v>
      </c>
      <c r="AJ36" s="37">
        <v>3</v>
      </c>
      <c r="AK36" s="38">
        <f t="shared" si="3"/>
        <v>5</v>
      </c>
      <c r="AL36" s="37">
        <f>AI36+AD36+Y36+V36+T36+K36+H36+C36</f>
        <v>3</v>
      </c>
      <c r="AM36" s="37">
        <f>+AJ36+AE36+Z36+W36+U36+L36+I36+D36</f>
        <v>7</v>
      </c>
      <c r="AN36" s="37">
        <f>+AF36+AA36+R36+P36+N36+E36</f>
        <v>4</v>
      </c>
      <c r="AO36" s="37">
        <f>+AG36+AB36+S36+Q36+O36+F36</f>
        <v>4</v>
      </c>
      <c r="AP36" s="38">
        <f t="shared" si="4"/>
        <v>18</v>
      </c>
      <c r="AQ36" s="27"/>
    </row>
    <row r="37" spans="1:43" ht="20.100000000000001" customHeight="1">
      <c r="A37" s="22"/>
      <c r="B37" s="36" t="s">
        <v>60</v>
      </c>
      <c r="C37" s="103">
        <v>0</v>
      </c>
      <c r="D37" s="103">
        <v>0</v>
      </c>
      <c r="E37" s="103">
        <v>0</v>
      </c>
      <c r="F37" s="103">
        <v>0</v>
      </c>
      <c r="G37" s="38">
        <f t="shared" si="0"/>
        <v>0</v>
      </c>
      <c r="H37" s="103">
        <v>1</v>
      </c>
      <c r="I37" s="103">
        <v>1</v>
      </c>
      <c r="J37" s="38">
        <f t="shared" si="1"/>
        <v>2</v>
      </c>
      <c r="K37" s="103">
        <v>0</v>
      </c>
      <c r="L37" s="103">
        <v>0</v>
      </c>
      <c r="M37" s="38">
        <f t="shared" si="2"/>
        <v>0</v>
      </c>
      <c r="N37" s="103">
        <v>2</v>
      </c>
      <c r="O37" s="103">
        <v>12</v>
      </c>
      <c r="P37" s="103">
        <v>0</v>
      </c>
      <c r="Q37" s="103">
        <v>1</v>
      </c>
      <c r="R37" s="103">
        <v>0</v>
      </c>
      <c r="S37" s="103">
        <v>0</v>
      </c>
      <c r="T37" s="103">
        <v>0</v>
      </c>
      <c r="U37" s="103">
        <v>0</v>
      </c>
      <c r="V37" s="103">
        <v>0</v>
      </c>
      <c r="W37" s="103">
        <v>0</v>
      </c>
      <c r="X37" s="38">
        <f>+W37+V37+U37+T37+S37+R37+Q37+P37+O37+N37</f>
        <v>15</v>
      </c>
      <c r="Y37" s="103">
        <v>0</v>
      </c>
      <c r="Z37" s="103">
        <v>0</v>
      </c>
      <c r="AA37" s="103">
        <v>0</v>
      </c>
      <c r="AB37" s="103">
        <v>0</v>
      </c>
      <c r="AC37" s="38">
        <f>+AB37+AA37+Z37+Y37</f>
        <v>0</v>
      </c>
      <c r="AD37" s="103">
        <v>0</v>
      </c>
      <c r="AE37" s="103">
        <v>0</v>
      </c>
      <c r="AF37" s="103">
        <v>0</v>
      </c>
      <c r="AG37" s="103">
        <v>0</v>
      </c>
      <c r="AH37" s="38">
        <f>+AG37+AF37+AE37+AD37</f>
        <v>0</v>
      </c>
      <c r="AI37" s="103">
        <v>0</v>
      </c>
      <c r="AJ37" s="103">
        <v>0</v>
      </c>
      <c r="AK37" s="38">
        <f t="shared" si="3"/>
        <v>0</v>
      </c>
      <c r="AL37" s="103">
        <f>AI37+AD37+Y37+V37+T37+K37+H37+C37</f>
        <v>1</v>
      </c>
      <c r="AM37" s="103">
        <f>+AJ37+AE37+Z37+W37+U37+L37+I37+D37</f>
        <v>1</v>
      </c>
      <c r="AN37" s="103">
        <f>+AF37+AA37+R37+P37+N37+E37</f>
        <v>2</v>
      </c>
      <c r="AO37" s="103">
        <f>+AG37+AB37+S37+Q37+O37+F37</f>
        <v>13</v>
      </c>
      <c r="AP37" s="38">
        <f>SUM(AL37:AO37)</f>
        <v>17</v>
      </c>
      <c r="AQ37" s="27"/>
    </row>
    <row r="38" spans="1:43" ht="20.100000000000001" customHeight="1">
      <c r="A38" s="24"/>
      <c r="B38" s="35" t="s">
        <v>61</v>
      </c>
      <c r="C38" s="37">
        <v>0</v>
      </c>
      <c r="D38" s="37">
        <v>0</v>
      </c>
      <c r="E38" s="37">
        <v>0</v>
      </c>
      <c r="F38" s="37">
        <v>0</v>
      </c>
      <c r="G38" s="38">
        <f t="shared" si="0"/>
        <v>0</v>
      </c>
      <c r="H38" s="37">
        <v>0</v>
      </c>
      <c r="I38" s="37">
        <v>2</v>
      </c>
      <c r="J38" s="38">
        <f t="shared" si="1"/>
        <v>2</v>
      </c>
      <c r="K38" s="37">
        <v>0</v>
      </c>
      <c r="L38" s="37">
        <v>0</v>
      </c>
      <c r="M38" s="38">
        <f t="shared" si="2"/>
        <v>0</v>
      </c>
      <c r="N38" s="37">
        <v>3</v>
      </c>
      <c r="O38" s="37">
        <v>19</v>
      </c>
      <c r="P38" s="37">
        <v>2</v>
      </c>
      <c r="Q38" s="37">
        <v>2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8">
        <f>+W38+V38+U38+T38+S38+R38+Q38+P38+O38+N38</f>
        <v>26</v>
      </c>
      <c r="Y38" s="37">
        <v>0</v>
      </c>
      <c r="Z38" s="37">
        <v>0</v>
      </c>
      <c r="AA38" s="37">
        <v>0</v>
      </c>
      <c r="AB38" s="37">
        <v>0</v>
      </c>
      <c r="AC38" s="38">
        <f>+AB38+AA38+Z38+Y38</f>
        <v>0</v>
      </c>
      <c r="AD38" s="37">
        <v>1</v>
      </c>
      <c r="AE38" s="37">
        <v>8</v>
      </c>
      <c r="AF38" s="37">
        <v>0</v>
      </c>
      <c r="AG38" s="37">
        <v>0</v>
      </c>
      <c r="AH38" s="38">
        <f>+AG38+AF38+AE38+AD38</f>
        <v>9</v>
      </c>
      <c r="AI38" s="37">
        <v>0</v>
      </c>
      <c r="AJ38" s="37">
        <v>0</v>
      </c>
      <c r="AK38" s="38">
        <f t="shared" si="3"/>
        <v>0</v>
      </c>
      <c r="AL38" s="37">
        <f>AI38+AD38+Y38+V38+T38+K38+H38+C38</f>
        <v>1</v>
      </c>
      <c r="AM38" s="37">
        <f>+AJ38+AE38+Z38+W38+U38+L38+I38+D38</f>
        <v>10</v>
      </c>
      <c r="AN38" s="37">
        <f>+AF38+AA38+R38+P38+N38+E38</f>
        <v>5</v>
      </c>
      <c r="AO38" s="37">
        <f>+AG38+AB38+S38+Q38+O38+F38</f>
        <v>21</v>
      </c>
      <c r="AP38" s="38">
        <f t="shared" si="4"/>
        <v>37</v>
      </c>
      <c r="AQ38" s="27"/>
    </row>
    <row r="39" spans="1:43" ht="20.100000000000001" customHeight="1">
      <c r="A39" s="22"/>
      <c r="B39" s="36" t="s">
        <v>62</v>
      </c>
      <c r="C39" s="103">
        <v>0</v>
      </c>
      <c r="D39" s="103">
        <v>0</v>
      </c>
      <c r="E39" s="103">
        <v>0</v>
      </c>
      <c r="F39" s="103">
        <v>0</v>
      </c>
      <c r="G39" s="38">
        <f t="shared" si="0"/>
        <v>0</v>
      </c>
      <c r="H39" s="103">
        <v>0</v>
      </c>
      <c r="I39" s="103">
        <v>3</v>
      </c>
      <c r="J39" s="38">
        <f t="shared" si="1"/>
        <v>3</v>
      </c>
      <c r="K39" s="103">
        <v>0</v>
      </c>
      <c r="L39" s="103">
        <v>0</v>
      </c>
      <c r="M39" s="38">
        <f t="shared" si="2"/>
        <v>0</v>
      </c>
      <c r="N39" s="103">
        <v>7</v>
      </c>
      <c r="O39" s="103">
        <v>12</v>
      </c>
      <c r="P39" s="103">
        <v>0</v>
      </c>
      <c r="Q39" s="103">
        <v>1</v>
      </c>
      <c r="R39" s="103">
        <v>0</v>
      </c>
      <c r="S39" s="103">
        <v>0</v>
      </c>
      <c r="T39" s="103">
        <v>0</v>
      </c>
      <c r="U39" s="103">
        <v>0</v>
      </c>
      <c r="V39" s="103">
        <v>0</v>
      </c>
      <c r="W39" s="103">
        <v>4</v>
      </c>
      <c r="X39" s="38">
        <f>+W39+V39+U39+T39+S39+R39+Q39+P39+O39+N39</f>
        <v>24</v>
      </c>
      <c r="Y39" s="103">
        <v>0</v>
      </c>
      <c r="Z39" s="103">
        <v>0</v>
      </c>
      <c r="AA39" s="103">
        <v>0</v>
      </c>
      <c r="AB39" s="103">
        <v>0</v>
      </c>
      <c r="AC39" s="38">
        <f>+AB39+AA39+Z39+Y39</f>
        <v>0</v>
      </c>
      <c r="AD39" s="103">
        <v>1</v>
      </c>
      <c r="AE39" s="103">
        <v>4</v>
      </c>
      <c r="AF39" s="103">
        <v>0</v>
      </c>
      <c r="AG39" s="103">
        <v>0</v>
      </c>
      <c r="AH39" s="38">
        <f>+AG39+AF39+AE39+AD39</f>
        <v>5</v>
      </c>
      <c r="AI39" s="103">
        <v>0</v>
      </c>
      <c r="AJ39" s="103">
        <v>1</v>
      </c>
      <c r="AK39" s="38">
        <f t="shared" si="3"/>
        <v>1</v>
      </c>
      <c r="AL39" s="103">
        <f>AI39+AD39+Y39+V39+T39+K39+H39+C39</f>
        <v>1</v>
      </c>
      <c r="AM39" s="103">
        <f>+AJ39+AE39+Z39+W39+U39+L39+I39+D39</f>
        <v>12</v>
      </c>
      <c r="AN39" s="103">
        <f>+AF39+AA39+R39+P39+N39+E39</f>
        <v>7</v>
      </c>
      <c r="AO39" s="103">
        <f>+AG39+AB39+S39+Q39+O39+F39</f>
        <v>13</v>
      </c>
      <c r="AP39" s="38">
        <f t="shared" si="4"/>
        <v>33</v>
      </c>
      <c r="AQ39" s="27"/>
    </row>
    <row r="40" spans="1:43" ht="20.100000000000001" customHeight="1">
      <c r="A40" s="24"/>
      <c r="B40" s="35" t="s">
        <v>63</v>
      </c>
      <c r="C40" s="37">
        <v>0</v>
      </c>
      <c r="D40" s="37">
        <v>0</v>
      </c>
      <c r="E40" s="37">
        <v>0</v>
      </c>
      <c r="F40" s="37">
        <v>0</v>
      </c>
      <c r="G40" s="38">
        <f t="shared" si="0"/>
        <v>0</v>
      </c>
      <c r="H40" s="37">
        <v>1</v>
      </c>
      <c r="I40" s="37">
        <v>2</v>
      </c>
      <c r="J40" s="38">
        <f t="shared" si="1"/>
        <v>3</v>
      </c>
      <c r="K40" s="37">
        <v>0</v>
      </c>
      <c r="L40" s="37">
        <v>0</v>
      </c>
      <c r="M40" s="38">
        <f t="shared" si="2"/>
        <v>0</v>
      </c>
      <c r="N40" s="37">
        <v>4</v>
      </c>
      <c r="O40" s="37">
        <v>9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8">
        <f>+W40+V40+U40+T40+S40+R40+Q40+P40+O40+N40</f>
        <v>13</v>
      </c>
      <c r="Y40" s="37">
        <v>0</v>
      </c>
      <c r="Z40" s="37">
        <v>0</v>
      </c>
      <c r="AA40" s="37">
        <v>0</v>
      </c>
      <c r="AB40" s="37">
        <v>0</v>
      </c>
      <c r="AC40" s="38">
        <f>+AB40+AA40+Z40+Y40</f>
        <v>0</v>
      </c>
      <c r="AD40" s="37">
        <v>1</v>
      </c>
      <c r="AE40" s="37">
        <v>2</v>
      </c>
      <c r="AF40" s="37">
        <v>0</v>
      </c>
      <c r="AG40" s="37">
        <v>0</v>
      </c>
      <c r="AH40" s="38">
        <f>+AG40+AF40+AE40+AD40</f>
        <v>3</v>
      </c>
      <c r="AI40" s="37">
        <v>0</v>
      </c>
      <c r="AJ40" s="37">
        <v>0</v>
      </c>
      <c r="AK40" s="38">
        <f t="shared" si="3"/>
        <v>0</v>
      </c>
      <c r="AL40" s="37">
        <f>AI40+AD40+Y40+V40+T40+K40+H40+C40</f>
        <v>2</v>
      </c>
      <c r="AM40" s="37">
        <f>+AJ40+AE40+Z40+W40+U40+L40+I40+D40</f>
        <v>4</v>
      </c>
      <c r="AN40" s="37">
        <f>+AF40+AA40+R40+P40+N40+E40</f>
        <v>4</v>
      </c>
      <c r="AO40" s="37">
        <f>+AG40+AB40+S40+Q40+O40+F40</f>
        <v>9</v>
      </c>
      <c r="AP40" s="38">
        <f t="shared" si="4"/>
        <v>19</v>
      </c>
      <c r="AQ40" s="27"/>
    </row>
    <row r="41" spans="1:43" ht="20.100000000000001" customHeight="1">
      <c r="A41" s="22"/>
      <c r="B41" s="36" t="s">
        <v>64</v>
      </c>
      <c r="C41" s="103">
        <v>0</v>
      </c>
      <c r="D41" s="103">
        <v>9</v>
      </c>
      <c r="E41" s="103">
        <v>0</v>
      </c>
      <c r="F41" s="103">
        <v>0</v>
      </c>
      <c r="G41" s="38">
        <f t="shared" si="0"/>
        <v>9</v>
      </c>
      <c r="H41" s="103">
        <v>0</v>
      </c>
      <c r="I41" s="103">
        <v>2</v>
      </c>
      <c r="J41" s="38">
        <f t="shared" si="1"/>
        <v>2</v>
      </c>
      <c r="K41" s="103">
        <v>0</v>
      </c>
      <c r="L41" s="103">
        <v>1</v>
      </c>
      <c r="M41" s="38">
        <f t="shared" si="2"/>
        <v>1</v>
      </c>
      <c r="N41" s="103">
        <v>0</v>
      </c>
      <c r="O41" s="103">
        <v>3</v>
      </c>
      <c r="P41" s="103">
        <v>0</v>
      </c>
      <c r="Q41" s="103">
        <v>4</v>
      </c>
      <c r="R41" s="103">
        <v>0</v>
      </c>
      <c r="S41" s="103">
        <v>0</v>
      </c>
      <c r="T41" s="103">
        <v>0</v>
      </c>
      <c r="U41" s="103">
        <v>0</v>
      </c>
      <c r="V41" s="103">
        <v>0</v>
      </c>
      <c r="W41" s="103">
        <v>0</v>
      </c>
      <c r="X41" s="38">
        <f>+W41+V41+U41+T41+S41+R41+Q41+P41+O41+N41</f>
        <v>7</v>
      </c>
      <c r="Y41" s="103">
        <v>0</v>
      </c>
      <c r="Z41" s="103">
        <v>0</v>
      </c>
      <c r="AA41" s="103">
        <v>0</v>
      </c>
      <c r="AB41" s="103">
        <v>0</v>
      </c>
      <c r="AC41" s="38">
        <f>+AB41+AA41+Z41+Y41</f>
        <v>0</v>
      </c>
      <c r="AD41" s="103">
        <v>2</v>
      </c>
      <c r="AE41" s="103">
        <v>2</v>
      </c>
      <c r="AF41" s="103">
        <v>0</v>
      </c>
      <c r="AG41" s="103">
        <v>0</v>
      </c>
      <c r="AH41" s="38">
        <f>+AG41+AF41+AE41+AD41</f>
        <v>4</v>
      </c>
      <c r="AI41" s="103">
        <v>1</v>
      </c>
      <c r="AJ41" s="103">
        <v>3</v>
      </c>
      <c r="AK41" s="38">
        <f t="shared" si="3"/>
        <v>4</v>
      </c>
      <c r="AL41" s="103">
        <f>AI41+AD41+Y41+V41+T41+K41+H41+C41</f>
        <v>3</v>
      </c>
      <c r="AM41" s="103">
        <f>+AJ41+AE41+Z41+W41+U41+L41+I41+D41</f>
        <v>17</v>
      </c>
      <c r="AN41" s="103">
        <f>+AF41+AA41+R41+P41+N41+E41</f>
        <v>0</v>
      </c>
      <c r="AO41" s="103">
        <f>+AG41+AB41+S41+Q41+O41+F41</f>
        <v>7</v>
      </c>
      <c r="AP41" s="38">
        <f t="shared" si="4"/>
        <v>27</v>
      </c>
      <c r="AQ41" s="27"/>
    </row>
    <row r="42" spans="1:43" ht="20.100000000000001" customHeight="1">
      <c r="A42" s="24"/>
      <c r="B42" s="35" t="s">
        <v>65</v>
      </c>
      <c r="C42" s="37">
        <v>2</v>
      </c>
      <c r="D42" s="37">
        <v>11</v>
      </c>
      <c r="E42" s="37">
        <v>0</v>
      </c>
      <c r="F42" s="37">
        <v>0</v>
      </c>
      <c r="G42" s="38">
        <f t="shared" si="0"/>
        <v>13</v>
      </c>
      <c r="H42" s="37">
        <v>1</v>
      </c>
      <c r="I42" s="37">
        <v>5</v>
      </c>
      <c r="J42" s="38">
        <f t="shared" si="1"/>
        <v>6</v>
      </c>
      <c r="K42" s="37">
        <v>0</v>
      </c>
      <c r="L42" s="37">
        <v>0</v>
      </c>
      <c r="M42" s="38">
        <f t="shared" si="2"/>
        <v>0</v>
      </c>
      <c r="N42" s="37">
        <v>1</v>
      </c>
      <c r="O42" s="37">
        <v>5</v>
      </c>
      <c r="P42" s="37">
        <v>0</v>
      </c>
      <c r="Q42" s="37">
        <v>1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8">
        <f>+W42+V42+U42+T42+S42+R42+Q42+P42+O42+N42</f>
        <v>7</v>
      </c>
      <c r="Y42" s="37">
        <v>0</v>
      </c>
      <c r="Z42" s="37">
        <v>0</v>
      </c>
      <c r="AA42" s="37">
        <v>0</v>
      </c>
      <c r="AB42" s="37">
        <v>0</v>
      </c>
      <c r="AC42" s="38">
        <f>+AB42+AA42+Z42+Y42</f>
        <v>0</v>
      </c>
      <c r="AD42" s="37">
        <v>1</v>
      </c>
      <c r="AE42" s="37">
        <v>1</v>
      </c>
      <c r="AF42" s="37">
        <v>0</v>
      </c>
      <c r="AG42" s="37">
        <v>0</v>
      </c>
      <c r="AH42" s="38">
        <f>+AG42+AF42+AE42+AD42</f>
        <v>2</v>
      </c>
      <c r="AI42" s="37">
        <v>3</v>
      </c>
      <c r="AJ42" s="37">
        <v>2</v>
      </c>
      <c r="AK42" s="38">
        <f t="shared" si="3"/>
        <v>5</v>
      </c>
      <c r="AL42" s="37">
        <f>AI42+AD42+Y42+V42+T42+K42+H42+C42</f>
        <v>7</v>
      </c>
      <c r="AM42" s="37">
        <f>+AJ42+AE42+Z42+W42+U42+L42+I42+D42</f>
        <v>19</v>
      </c>
      <c r="AN42" s="37">
        <f>+AF42+AA42+R42+P42+N42+E42</f>
        <v>1</v>
      </c>
      <c r="AO42" s="37">
        <f>+AG42+AB42+S42+Q42+O42+F42</f>
        <v>6</v>
      </c>
      <c r="AP42" s="38">
        <f t="shared" si="4"/>
        <v>33</v>
      </c>
      <c r="AQ42" s="27"/>
    </row>
    <row r="43" spans="1:43" ht="20.100000000000001" customHeight="1">
      <c r="A43" s="22"/>
      <c r="B43" s="36" t="s">
        <v>66</v>
      </c>
      <c r="C43" s="103">
        <v>0</v>
      </c>
      <c r="D43" s="103">
        <v>0</v>
      </c>
      <c r="E43" s="103">
        <v>0</v>
      </c>
      <c r="F43" s="103">
        <v>0</v>
      </c>
      <c r="G43" s="38">
        <f t="shared" si="0"/>
        <v>0</v>
      </c>
      <c r="H43" s="103">
        <v>1</v>
      </c>
      <c r="I43" s="103">
        <v>4</v>
      </c>
      <c r="J43" s="38">
        <f t="shared" si="1"/>
        <v>5</v>
      </c>
      <c r="K43" s="103">
        <v>0</v>
      </c>
      <c r="L43" s="103">
        <v>0</v>
      </c>
      <c r="M43" s="38">
        <f t="shared" si="2"/>
        <v>0</v>
      </c>
      <c r="N43" s="103">
        <v>3</v>
      </c>
      <c r="O43" s="103">
        <v>16</v>
      </c>
      <c r="P43" s="103">
        <v>0</v>
      </c>
      <c r="Q43" s="103">
        <v>1</v>
      </c>
      <c r="R43" s="103">
        <v>0</v>
      </c>
      <c r="S43" s="103">
        <v>0</v>
      </c>
      <c r="T43" s="103">
        <v>0</v>
      </c>
      <c r="U43" s="103">
        <v>0</v>
      </c>
      <c r="V43" s="103">
        <v>0</v>
      </c>
      <c r="W43" s="103">
        <v>0</v>
      </c>
      <c r="X43" s="38">
        <f>+W43+V43+U43+T43+S43+R43+Q43+P43+O43+N43</f>
        <v>20</v>
      </c>
      <c r="Y43" s="103">
        <v>0</v>
      </c>
      <c r="Z43" s="103">
        <v>1</v>
      </c>
      <c r="AA43" s="103">
        <v>0</v>
      </c>
      <c r="AB43" s="103">
        <v>0</v>
      </c>
      <c r="AC43" s="38">
        <f>+AB43+AA43+Z43+Y43</f>
        <v>1</v>
      </c>
      <c r="AD43" s="103">
        <v>0</v>
      </c>
      <c r="AE43" s="103">
        <v>4</v>
      </c>
      <c r="AF43" s="103">
        <v>0</v>
      </c>
      <c r="AG43" s="103">
        <v>0</v>
      </c>
      <c r="AH43" s="38">
        <f>+AG43+AF43+AE43+AD43</f>
        <v>4</v>
      </c>
      <c r="AI43" s="103">
        <v>1</v>
      </c>
      <c r="AJ43" s="103">
        <v>2</v>
      </c>
      <c r="AK43" s="38">
        <f t="shared" si="3"/>
        <v>3</v>
      </c>
      <c r="AL43" s="103">
        <f>AI43+AD43+Y43+V43+T43+K43+H43+C43</f>
        <v>2</v>
      </c>
      <c r="AM43" s="103">
        <f>+AJ43+AE43+Z43+W43+U43+L43+I43+D43</f>
        <v>11</v>
      </c>
      <c r="AN43" s="103">
        <f>+AF43+AA43+R43+P43+N43+E43</f>
        <v>3</v>
      </c>
      <c r="AO43" s="103">
        <f>+AG43+AB43+S43+Q43+O43+F43</f>
        <v>17</v>
      </c>
      <c r="AP43" s="38">
        <f t="shared" si="4"/>
        <v>33</v>
      </c>
      <c r="AQ43" s="27"/>
    </row>
    <row r="44" spans="1:43" ht="20.100000000000001" customHeight="1">
      <c r="A44" s="24"/>
      <c r="B44" s="35" t="s">
        <v>67</v>
      </c>
      <c r="C44" s="37">
        <v>4</v>
      </c>
      <c r="D44" s="37">
        <v>5</v>
      </c>
      <c r="E44" s="37">
        <v>0</v>
      </c>
      <c r="F44" s="37">
        <v>0</v>
      </c>
      <c r="G44" s="38">
        <f t="shared" si="0"/>
        <v>9</v>
      </c>
      <c r="H44" s="37">
        <v>1</v>
      </c>
      <c r="I44" s="37">
        <v>1</v>
      </c>
      <c r="J44" s="38">
        <f t="shared" si="1"/>
        <v>2</v>
      </c>
      <c r="K44" s="37">
        <v>0</v>
      </c>
      <c r="L44" s="37">
        <v>0</v>
      </c>
      <c r="M44" s="38">
        <f t="shared" si="2"/>
        <v>0</v>
      </c>
      <c r="N44" s="37">
        <v>0</v>
      </c>
      <c r="O44" s="37">
        <v>6</v>
      </c>
      <c r="P44" s="37">
        <v>0</v>
      </c>
      <c r="Q44" s="37">
        <v>3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8">
        <f>+W44+V44+U44+T44+S44+R44+Q44+P44+O44+N44</f>
        <v>9</v>
      </c>
      <c r="Y44" s="37">
        <v>0</v>
      </c>
      <c r="Z44" s="37">
        <v>0</v>
      </c>
      <c r="AA44" s="37">
        <v>0</v>
      </c>
      <c r="AB44" s="37">
        <v>0</v>
      </c>
      <c r="AC44" s="38">
        <f>+AB44+AA44+Z44+Y44</f>
        <v>0</v>
      </c>
      <c r="AD44" s="37">
        <v>9</v>
      </c>
      <c r="AE44" s="37">
        <v>13</v>
      </c>
      <c r="AF44" s="37">
        <v>0</v>
      </c>
      <c r="AG44" s="37">
        <v>0</v>
      </c>
      <c r="AH44" s="38">
        <f>+AG44+AF44+AE44+AD44</f>
        <v>22</v>
      </c>
      <c r="AI44" s="37">
        <v>2</v>
      </c>
      <c r="AJ44" s="37">
        <v>5</v>
      </c>
      <c r="AK44" s="38">
        <f t="shared" si="3"/>
        <v>7</v>
      </c>
      <c r="AL44" s="37">
        <f>AI44+AD44+Y44+V44+T44+K44+H44+C44</f>
        <v>16</v>
      </c>
      <c r="AM44" s="37">
        <f>+AJ44+AE44+Z44+W44+U44+L44+I44+D44</f>
        <v>24</v>
      </c>
      <c r="AN44" s="37">
        <f>+AF44+AA44+R44+P44+N44+E44</f>
        <v>0</v>
      </c>
      <c r="AO44" s="37">
        <f>+AG44+AB44+S44+Q44+O44+F44</f>
        <v>9</v>
      </c>
      <c r="AP44" s="38">
        <f t="shared" si="4"/>
        <v>49</v>
      </c>
      <c r="AQ44" s="27"/>
    </row>
    <row r="45" spans="1:43" ht="20.100000000000001" customHeight="1">
      <c r="A45" s="22"/>
      <c r="B45" s="36" t="s">
        <v>68</v>
      </c>
      <c r="C45" s="103">
        <v>0</v>
      </c>
      <c r="D45" s="103">
        <v>4</v>
      </c>
      <c r="E45" s="103">
        <v>0</v>
      </c>
      <c r="F45" s="103">
        <v>0</v>
      </c>
      <c r="G45" s="38">
        <f t="shared" si="0"/>
        <v>4</v>
      </c>
      <c r="H45" s="103">
        <v>1</v>
      </c>
      <c r="I45" s="103">
        <v>0</v>
      </c>
      <c r="J45" s="38">
        <f>H45+I45</f>
        <v>1</v>
      </c>
      <c r="K45" s="103">
        <v>0</v>
      </c>
      <c r="L45" s="103">
        <v>0</v>
      </c>
      <c r="M45" s="38">
        <f t="shared" si="2"/>
        <v>0</v>
      </c>
      <c r="N45" s="103">
        <v>0</v>
      </c>
      <c r="O45" s="103">
        <v>7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v>0</v>
      </c>
      <c r="W45" s="103">
        <v>0</v>
      </c>
      <c r="X45" s="38">
        <f>+W45+V45+U45+T45+S45+R45+Q45+P45+O45+N45</f>
        <v>7</v>
      </c>
      <c r="Y45" s="103">
        <v>0</v>
      </c>
      <c r="Z45" s="103">
        <v>0</v>
      </c>
      <c r="AA45" s="103">
        <v>0</v>
      </c>
      <c r="AB45" s="103">
        <v>0</v>
      </c>
      <c r="AC45" s="38">
        <f>+AB45+AA45+Z45+Y45</f>
        <v>0</v>
      </c>
      <c r="AD45" s="103">
        <v>1</v>
      </c>
      <c r="AE45" s="103">
        <v>2</v>
      </c>
      <c r="AF45" s="103">
        <v>0</v>
      </c>
      <c r="AG45" s="103">
        <v>0</v>
      </c>
      <c r="AH45" s="38">
        <f>+AG45+AF45+AE45+AD45</f>
        <v>3</v>
      </c>
      <c r="AI45" s="103">
        <v>1</v>
      </c>
      <c r="AJ45" s="103">
        <v>0</v>
      </c>
      <c r="AK45" s="38">
        <f t="shared" si="3"/>
        <v>1</v>
      </c>
      <c r="AL45" s="103">
        <f>AI45+AD45+Y45+V45+T45+K45+H45+C45</f>
        <v>3</v>
      </c>
      <c r="AM45" s="103">
        <f>+AJ45+AE45+Z45+W45+U45+L45+I45+D45</f>
        <v>6</v>
      </c>
      <c r="AN45" s="103">
        <f>+AF45+AA45+R45+P45+N45+E45</f>
        <v>0</v>
      </c>
      <c r="AO45" s="103">
        <f>+AG45+AB45+S45+Q45+O45+F45</f>
        <v>7</v>
      </c>
      <c r="AP45" s="38">
        <f t="shared" si="4"/>
        <v>16</v>
      </c>
      <c r="AQ45" s="27"/>
    </row>
    <row r="46" spans="1:43" ht="20.100000000000001" customHeight="1">
      <c r="A46" s="24"/>
      <c r="B46" s="35" t="s">
        <v>69</v>
      </c>
      <c r="C46" s="37">
        <v>5</v>
      </c>
      <c r="D46" s="37">
        <v>5</v>
      </c>
      <c r="E46" s="37">
        <v>0</v>
      </c>
      <c r="F46" s="37">
        <v>0</v>
      </c>
      <c r="G46" s="38">
        <f t="shared" si="0"/>
        <v>10</v>
      </c>
      <c r="H46" s="37">
        <v>1</v>
      </c>
      <c r="I46" s="37">
        <v>1</v>
      </c>
      <c r="J46" s="38">
        <f t="shared" si="1"/>
        <v>2</v>
      </c>
      <c r="K46" s="37">
        <v>0</v>
      </c>
      <c r="L46" s="37">
        <v>0</v>
      </c>
      <c r="M46" s="38">
        <f t="shared" si="2"/>
        <v>0</v>
      </c>
      <c r="N46" s="37">
        <v>2</v>
      </c>
      <c r="O46" s="37">
        <v>4</v>
      </c>
      <c r="P46" s="37">
        <v>1</v>
      </c>
      <c r="Q46" s="37">
        <v>3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8">
        <f>+W46+V46+U46+T46+S46+R46+Q46+P46+O46+N46</f>
        <v>10</v>
      </c>
      <c r="Y46" s="37">
        <v>0</v>
      </c>
      <c r="Z46" s="37">
        <v>0</v>
      </c>
      <c r="AA46" s="37">
        <v>0</v>
      </c>
      <c r="AB46" s="37">
        <v>0</v>
      </c>
      <c r="AC46" s="38">
        <f>+AB46+AA46+Z46+Y46</f>
        <v>0</v>
      </c>
      <c r="AD46" s="37">
        <v>0</v>
      </c>
      <c r="AE46" s="37">
        <v>1</v>
      </c>
      <c r="AF46" s="37">
        <v>0</v>
      </c>
      <c r="AG46" s="37">
        <v>0</v>
      </c>
      <c r="AH46" s="38">
        <f>+AG46+AF46+AE46+AD46</f>
        <v>1</v>
      </c>
      <c r="AI46" s="37">
        <v>3</v>
      </c>
      <c r="AJ46" s="37">
        <v>2</v>
      </c>
      <c r="AK46" s="38">
        <f t="shared" si="3"/>
        <v>5</v>
      </c>
      <c r="AL46" s="37">
        <f>AI46+AD46+Y46+V46+T46+K46+H46+C46</f>
        <v>9</v>
      </c>
      <c r="AM46" s="37">
        <f>+AJ46+AE46+Z46+W46+U46+L46+I46+D46</f>
        <v>9</v>
      </c>
      <c r="AN46" s="37">
        <f>+AF46+AA46+R46+P46+N46+E46</f>
        <v>3</v>
      </c>
      <c r="AO46" s="37">
        <f>+AG46+AB46+S46+Q46+O46+F46</f>
        <v>7</v>
      </c>
      <c r="AP46" s="38">
        <f t="shared" si="4"/>
        <v>28</v>
      </c>
      <c r="AQ46" s="27"/>
    </row>
    <row r="47" spans="1:43" ht="20.100000000000001" customHeight="1">
      <c r="A47" s="28"/>
      <c r="B47" s="36" t="s">
        <v>70</v>
      </c>
      <c r="C47" s="103">
        <v>1</v>
      </c>
      <c r="D47" s="103">
        <v>2</v>
      </c>
      <c r="E47" s="103">
        <v>0</v>
      </c>
      <c r="F47" s="103">
        <v>0</v>
      </c>
      <c r="G47" s="38">
        <f t="shared" si="0"/>
        <v>3</v>
      </c>
      <c r="H47" s="103">
        <v>0</v>
      </c>
      <c r="I47" s="103">
        <v>1</v>
      </c>
      <c r="J47" s="38">
        <f t="shared" si="1"/>
        <v>1</v>
      </c>
      <c r="K47" s="103">
        <v>0</v>
      </c>
      <c r="L47" s="103">
        <v>0</v>
      </c>
      <c r="M47" s="38">
        <f t="shared" si="2"/>
        <v>0</v>
      </c>
      <c r="N47" s="103">
        <v>2</v>
      </c>
      <c r="O47" s="103">
        <v>2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v>0</v>
      </c>
      <c r="W47" s="103">
        <v>0</v>
      </c>
      <c r="X47" s="38">
        <f>+W47+V47+U47+T47+S47+R47+Q47+P47+O47+N47</f>
        <v>4</v>
      </c>
      <c r="Y47" s="103">
        <v>0</v>
      </c>
      <c r="Z47" s="103">
        <v>0</v>
      </c>
      <c r="AA47" s="103">
        <v>0</v>
      </c>
      <c r="AB47" s="103">
        <v>0</v>
      </c>
      <c r="AC47" s="38">
        <f>+AB47+AA47+Z47+Y47</f>
        <v>0</v>
      </c>
      <c r="AD47" s="103">
        <v>2</v>
      </c>
      <c r="AE47" s="103">
        <v>0</v>
      </c>
      <c r="AF47" s="103">
        <v>0</v>
      </c>
      <c r="AG47" s="103">
        <v>0</v>
      </c>
      <c r="AH47" s="38">
        <f>+AG47+AF47+AE47+AD47</f>
        <v>2</v>
      </c>
      <c r="AI47" s="103">
        <v>0</v>
      </c>
      <c r="AJ47" s="103">
        <v>1</v>
      </c>
      <c r="AK47" s="38">
        <f t="shared" si="3"/>
        <v>1</v>
      </c>
      <c r="AL47" s="103">
        <f>AI47+AD47+Y47+V47+T47+K47+H47+C47</f>
        <v>3</v>
      </c>
      <c r="AM47" s="103">
        <f>+AJ47+AE47+Z47+W47+U47+L47+I47+D47</f>
        <v>4</v>
      </c>
      <c r="AN47" s="103">
        <f>+AF47+AA47+R47+P47+N47+E47</f>
        <v>2</v>
      </c>
      <c r="AO47" s="103">
        <f>+AG47+AB47+S47+Q47+O47+F47</f>
        <v>2</v>
      </c>
      <c r="AP47" s="38">
        <f t="shared" si="4"/>
        <v>11</v>
      </c>
      <c r="AQ47" s="27"/>
    </row>
    <row r="48" spans="1:43" ht="20.100000000000001" customHeight="1">
      <c r="A48" s="24"/>
      <c r="B48" s="35" t="s">
        <v>71</v>
      </c>
      <c r="C48" s="37">
        <v>4</v>
      </c>
      <c r="D48" s="37">
        <v>4</v>
      </c>
      <c r="E48" s="37">
        <v>0</v>
      </c>
      <c r="F48" s="37">
        <v>0</v>
      </c>
      <c r="G48" s="38">
        <f t="shared" si="0"/>
        <v>8</v>
      </c>
      <c r="H48" s="37">
        <v>1</v>
      </c>
      <c r="I48" s="37">
        <v>0</v>
      </c>
      <c r="J48" s="38">
        <f t="shared" si="1"/>
        <v>1</v>
      </c>
      <c r="K48" s="37">
        <v>0</v>
      </c>
      <c r="L48" s="37">
        <v>2</v>
      </c>
      <c r="M48" s="38">
        <f t="shared" si="2"/>
        <v>2</v>
      </c>
      <c r="N48" s="37">
        <v>5</v>
      </c>
      <c r="O48" s="37">
        <v>16</v>
      </c>
      <c r="P48" s="37">
        <v>1</v>
      </c>
      <c r="Q48" s="37">
        <v>6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8">
        <f>+W48+V48+U48+T48+S48+R48+Q48+P48+O48+N48</f>
        <v>28</v>
      </c>
      <c r="Y48" s="37">
        <v>0</v>
      </c>
      <c r="Z48" s="37">
        <v>0</v>
      </c>
      <c r="AA48" s="37">
        <v>0</v>
      </c>
      <c r="AB48" s="37">
        <v>0</v>
      </c>
      <c r="AC48" s="38">
        <f>+AB48+AA48+Z48+Y48</f>
        <v>0</v>
      </c>
      <c r="AD48" s="37">
        <v>4</v>
      </c>
      <c r="AE48" s="37">
        <v>4</v>
      </c>
      <c r="AF48" s="37">
        <v>0</v>
      </c>
      <c r="AG48" s="37">
        <v>0</v>
      </c>
      <c r="AH48" s="38">
        <f>+AG48+AF48+AE48+AD48</f>
        <v>8</v>
      </c>
      <c r="AI48" s="37">
        <v>0</v>
      </c>
      <c r="AJ48" s="37">
        <v>4</v>
      </c>
      <c r="AK48" s="38">
        <f t="shared" si="3"/>
        <v>4</v>
      </c>
      <c r="AL48" s="37">
        <f>AI48+AD48+Y48+V48+T48+K48+H48+C48</f>
        <v>9</v>
      </c>
      <c r="AM48" s="37">
        <f>+AJ48+AE48+Z48+W48+U48+L48+I48+D48</f>
        <v>14</v>
      </c>
      <c r="AN48" s="37">
        <f>+AF48+AA48+R48+P48+N48+E48</f>
        <v>6</v>
      </c>
      <c r="AO48" s="37">
        <f>+AG48+AB48+S48+Q48+O48+F48</f>
        <v>22</v>
      </c>
      <c r="AP48" s="38">
        <f t="shared" si="4"/>
        <v>51</v>
      </c>
      <c r="AQ48" s="27"/>
    </row>
    <row r="49" spans="1:43" ht="20.100000000000001" customHeight="1">
      <c r="A49" s="22"/>
      <c r="B49" s="36" t="s">
        <v>72</v>
      </c>
      <c r="C49" s="103">
        <v>0</v>
      </c>
      <c r="D49" s="103">
        <v>2</v>
      </c>
      <c r="E49" s="103">
        <v>0</v>
      </c>
      <c r="F49" s="103">
        <v>0</v>
      </c>
      <c r="G49" s="38">
        <f t="shared" si="0"/>
        <v>2</v>
      </c>
      <c r="H49" s="103">
        <v>0</v>
      </c>
      <c r="I49" s="103">
        <v>4</v>
      </c>
      <c r="J49" s="38">
        <f t="shared" si="1"/>
        <v>4</v>
      </c>
      <c r="K49" s="103">
        <v>0</v>
      </c>
      <c r="L49" s="103">
        <v>0</v>
      </c>
      <c r="M49" s="38">
        <f t="shared" si="2"/>
        <v>0</v>
      </c>
      <c r="N49" s="103">
        <v>1</v>
      </c>
      <c r="O49" s="103">
        <v>5</v>
      </c>
      <c r="P49" s="103">
        <v>0</v>
      </c>
      <c r="Q49" s="103">
        <v>2</v>
      </c>
      <c r="R49" s="103">
        <v>0</v>
      </c>
      <c r="S49" s="103">
        <v>0</v>
      </c>
      <c r="T49" s="103">
        <v>0</v>
      </c>
      <c r="U49" s="103">
        <v>0</v>
      </c>
      <c r="V49" s="103">
        <v>0</v>
      </c>
      <c r="W49" s="103">
        <v>0</v>
      </c>
      <c r="X49" s="38">
        <f>+W49+V49+U49+T49+S49+R49+Q49+P49+O49+N49</f>
        <v>8</v>
      </c>
      <c r="Y49" s="103">
        <v>0</v>
      </c>
      <c r="Z49" s="103">
        <v>0</v>
      </c>
      <c r="AA49" s="103">
        <v>0</v>
      </c>
      <c r="AB49" s="103">
        <v>0</v>
      </c>
      <c r="AC49" s="38">
        <f>+AB49+AA49+Z49+Y49</f>
        <v>0</v>
      </c>
      <c r="AD49" s="103">
        <v>0</v>
      </c>
      <c r="AE49" s="103">
        <v>1</v>
      </c>
      <c r="AF49" s="103">
        <v>0</v>
      </c>
      <c r="AG49" s="103">
        <v>0</v>
      </c>
      <c r="AH49" s="38">
        <f>+AG49+AF49+AE49+AD49</f>
        <v>1</v>
      </c>
      <c r="AI49" s="103">
        <v>0</v>
      </c>
      <c r="AJ49" s="103">
        <v>2</v>
      </c>
      <c r="AK49" s="38">
        <f t="shared" si="3"/>
        <v>2</v>
      </c>
      <c r="AL49" s="103">
        <f>AI49+AD49+Y49+V49+T49+K49+H49+C49</f>
        <v>0</v>
      </c>
      <c r="AM49" s="103">
        <f>+AJ49+AE49+Z49+W49+U49+L49+I49+D49</f>
        <v>9</v>
      </c>
      <c r="AN49" s="103">
        <f>+AF49+AA49+R49+P49+N49+E49</f>
        <v>1</v>
      </c>
      <c r="AO49" s="103">
        <f>+AG49+AB49+S49+Q49+O49+F49</f>
        <v>7</v>
      </c>
      <c r="AP49" s="38">
        <f t="shared" si="4"/>
        <v>17</v>
      </c>
      <c r="AQ49" s="27"/>
    </row>
    <row r="50" spans="1:43" ht="20.100000000000001" customHeight="1">
      <c r="A50" s="24"/>
      <c r="B50" s="35" t="s">
        <v>73</v>
      </c>
      <c r="C50" s="37">
        <v>0</v>
      </c>
      <c r="D50" s="37">
        <v>0</v>
      </c>
      <c r="E50" s="37">
        <v>0</v>
      </c>
      <c r="F50" s="37">
        <v>0</v>
      </c>
      <c r="G50" s="38">
        <f t="shared" si="0"/>
        <v>0</v>
      </c>
      <c r="H50" s="37">
        <v>0</v>
      </c>
      <c r="I50" s="37">
        <v>0</v>
      </c>
      <c r="J50" s="38">
        <f t="shared" si="1"/>
        <v>0</v>
      </c>
      <c r="K50" s="37">
        <v>0</v>
      </c>
      <c r="L50" s="37">
        <v>0</v>
      </c>
      <c r="M50" s="38">
        <f t="shared" si="2"/>
        <v>0</v>
      </c>
      <c r="N50" s="37">
        <v>4</v>
      </c>
      <c r="O50" s="37">
        <v>4</v>
      </c>
      <c r="P50" s="37">
        <v>0</v>
      </c>
      <c r="Q50" s="37">
        <v>2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8">
        <f>+W50+V50+U50+T50+S50+R50+Q50+P50+O50+N50</f>
        <v>10</v>
      </c>
      <c r="Y50" s="37">
        <v>0</v>
      </c>
      <c r="Z50" s="37">
        <v>0</v>
      </c>
      <c r="AA50" s="37">
        <v>0</v>
      </c>
      <c r="AB50" s="37">
        <v>0</v>
      </c>
      <c r="AC50" s="38">
        <f>+AB50+AA50+Z50+Y50</f>
        <v>0</v>
      </c>
      <c r="AD50" s="37">
        <v>0</v>
      </c>
      <c r="AE50" s="37">
        <v>0</v>
      </c>
      <c r="AF50" s="37">
        <v>0</v>
      </c>
      <c r="AG50" s="37">
        <v>0</v>
      </c>
      <c r="AH50" s="38">
        <f>+AG50+AF50+AE50+AD50</f>
        <v>0</v>
      </c>
      <c r="AI50" s="37">
        <v>1</v>
      </c>
      <c r="AJ50" s="37">
        <v>1</v>
      </c>
      <c r="AK50" s="38">
        <f t="shared" si="3"/>
        <v>2</v>
      </c>
      <c r="AL50" s="37">
        <f>AI50+AD50+Y50+V50+T50+K50+H50+C50</f>
        <v>1</v>
      </c>
      <c r="AM50" s="37">
        <f>+AJ50+AE50+Z50+W50+U50+L50+I50+D50</f>
        <v>1</v>
      </c>
      <c r="AN50" s="37">
        <f>+AF50+AA50+R50+P50+N50+E50</f>
        <v>4</v>
      </c>
      <c r="AO50" s="37">
        <f>+AG50+AB50+S50+Q50+O50+F50</f>
        <v>6</v>
      </c>
      <c r="AP50" s="38">
        <f t="shared" si="4"/>
        <v>12</v>
      </c>
      <c r="AQ50" s="27"/>
    </row>
    <row r="51" spans="1:43" ht="20.100000000000001" customHeight="1">
      <c r="A51" s="22"/>
      <c r="B51" s="36" t="s">
        <v>74</v>
      </c>
      <c r="C51" s="103">
        <v>0</v>
      </c>
      <c r="D51" s="103">
        <v>1</v>
      </c>
      <c r="E51" s="103">
        <v>0</v>
      </c>
      <c r="F51" s="103">
        <v>0</v>
      </c>
      <c r="G51" s="38">
        <f t="shared" si="0"/>
        <v>1</v>
      </c>
      <c r="H51" s="103">
        <v>10</v>
      </c>
      <c r="I51" s="103">
        <v>4</v>
      </c>
      <c r="J51" s="38">
        <f t="shared" si="1"/>
        <v>14</v>
      </c>
      <c r="K51" s="103">
        <v>0</v>
      </c>
      <c r="L51" s="103">
        <v>0</v>
      </c>
      <c r="M51" s="38">
        <f t="shared" si="2"/>
        <v>0</v>
      </c>
      <c r="N51" s="103">
        <v>21</v>
      </c>
      <c r="O51" s="103">
        <v>57</v>
      </c>
      <c r="P51" s="103">
        <v>2</v>
      </c>
      <c r="Q51" s="103">
        <v>11</v>
      </c>
      <c r="R51" s="103">
        <v>0</v>
      </c>
      <c r="S51" s="103">
        <v>0</v>
      </c>
      <c r="T51" s="103">
        <v>0</v>
      </c>
      <c r="U51" s="103">
        <v>0</v>
      </c>
      <c r="V51" s="103">
        <v>0</v>
      </c>
      <c r="W51" s="103">
        <v>0</v>
      </c>
      <c r="X51" s="38">
        <f>+W51+V51+U51+T51+S51+R51+Q51+P51+O51+N51</f>
        <v>91</v>
      </c>
      <c r="Y51" s="103">
        <v>0</v>
      </c>
      <c r="Z51" s="103">
        <v>0</v>
      </c>
      <c r="AA51" s="103">
        <v>0</v>
      </c>
      <c r="AB51" s="103">
        <v>0</v>
      </c>
      <c r="AC51" s="38">
        <f>+AB51+AA51+Z51+Y51</f>
        <v>0</v>
      </c>
      <c r="AD51" s="103">
        <v>4</v>
      </c>
      <c r="AE51" s="103">
        <v>11</v>
      </c>
      <c r="AF51" s="103">
        <v>0</v>
      </c>
      <c r="AG51" s="103">
        <v>0</v>
      </c>
      <c r="AH51" s="38">
        <f>+AG51+AF51+AE51+AD51</f>
        <v>15</v>
      </c>
      <c r="AI51" s="103">
        <v>1</v>
      </c>
      <c r="AJ51" s="103">
        <v>2</v>
      </c>
      <c r="AK51" s="38">
        <f t="shared" si="3"/>
        <v>3</v>
      </c>
      <c r="AL51" s="103">
        <f>AI51+AD51+Y51+V51+T51+K51+H51+C51</f>
        <v>15</v>
      </c>
      <c r="AM51" s="103">
        <f>+AJ51+AE51+Z51+W51+U51+L51+I51+D51</f>
        <v>18</v>
      </c>
      <c r="AN51" s="103">
        <f>+AF51+AA51+R51+P51+N51+E51</f>
        <v>23</v>
      </c>
      <c r="AO51" s="103">
        <f>+AG51+AB51+S51+Q51+O51+F51</f>
        <v>68</v>
      </c>
      <c r="AP51" s="38">
        <f t="shared" si="4"/>
        <v>124</v>
      </c>
      <c r="AQ51" s="27"/>
    </row>
    <row r="52" spans="1:43" ht="20.100000000000001" customHeight="1">
      <c r="A52" s="24"/>
      <c r="B52" s="35" t="s">
        <v>75</v>
      </c>
      <c r="C52" s="37">
        <v>1</v>
      </c>
      <c r="D52" s="37">
        <v>2</v>
      </c>
      <c r="E52" s="37">
        <v>0</v>
      </c>
      <c r="F52" s="37">
        <v>0</v>
      </c>
      <c r="G52" s="38">
        <f t="shared" si="0"/>
        <v>3</v>
      </c>
      <c r="H52" s="37">
        <v>2</v>
      </c>
      <c r="I52" s="37">
        <v>3</v>
      </c>
      <c r="J52" s="38">
        <f t="shared" si="1"/>
        <v>5</v>
      </c>
      <c r="K52" s="37">
        <v>0</v>
      </c>
      <c r="L52" s="37">
        <v>0</v>
      </c>
      <c r="M52" s="38">
        <f t="shared" si="2"/>
        <v>0</v>
      </c>
      <c r="N52" s="37">
        <v>9</v>
      </c>
      <c r="O52" s="37">
        <v>19</v>
      </c>
      <c r="P52" s="37">
        <v>7</v>
      </c>
      <c r="Q52" s="37">
        <v>31</v>
      </c>
      <c r="R52" s="37">
        <v>2</v>
      </c>
      <c r="S52" s="37">
        <v>15</v>
      </c>
      <c r="T52" s="37">
        <v>0</v>
      </c>
      <c r="U52" s="37">
        <v>0</v>
      </c>
      <c r="V52" s="37">
        <v>0</v>
      </c>
      <c r="W52" s="37">
        <v>0</v>
      </c>
      <c r="X52" s="38">
        <f>+W52+V52+U52+T52+S52+R52+Q52+P52+O52+N52</f>
        <v>83</v>
      </c>
      <c r="Y52" s="37">
        <v>0</v>
      </c>
      <c r="Z52" s="37">
        <v>0</v>
      </c>
      <c r="AA52" s="37">
        <v>0</v>
      </c>
      <c r="AB52" s="37">
        <v>0</v>
      </c>
      <c r="AC52" s="38">
        <f>+AB52+AA52+Z52+Y52</f>
        <v>0</v>
      </c>
      <c r="AD52" s="37">
        <v>0</v>
      </c>
      <c r="AE52" s="37">
        <v>0</v>
      </c>
      <c r="AF52" s="37">
        <v>0</v>
      </c>
      <c r="AG52" s="37">
        <v>0</v>
      </c>
      <c r="AH52" s="38">
        <f>+AG52+AF52+AE52+AD52</f>
        <v>0</v>
      </c>
      <c r="AI52" s="37">
        <v>2</v>
      </c>
      <c r="AJ52" s="37">
        <v>5</v>
      </c>
      <c r="AK52" s="38">
        <f t="shared" si="3"/>
        <v>7</v>
      </c>
      <c r="AL52" s="37">
        <f>AI52+AD52+Y52+V52+T52+K52+H52+C52</f>
        <v>5</v>
      </c>
      <c r="AM52" s="37">
        <f>+AJ52+AE52+Z52+W52+U52+L52+I52+D52</f>
        <v>10</v>
      </c>
      <c r="AN52" s="37">
        <f>+AF52+AA52+R52+P52+N52+E52</f>
        <v>18</v>
      </c>
      <c r="AO52" s="37">
        <f>+AG52+AB52+S52+Q52+O52+F52</f>
        <v>65</v>
      </c>
      <c r="AP52" s="38">
        <f t="shared" si="4"/>
        <v>98</v>
      </c>
      <c r="AQ52" s="27"/>
    </row>
    <row r="53" spans="1:43" ht="20.100000000000001" customHeight="1">
      <c r="A53" s="22"/>
      <c r="B53" s="36" t="s">
        <v>76</v>
      </c>
      <c r="C53" s="103">
        <v>0</v>
      </c>
      <c r="D53" s="103">
        <v>0</v>
      </c>
      <c r="E53" s="103">
        <v>0</v>
      </c>
      <c r="F53" s="103">
        <v>0</v>
      </c>
      <c r="G53" s="38">
        <f t="shared" si="0"/>
        <v>0</v>
      </c>
      <c r="H53" s="103">
        <v>0</v>
      </c>
      <c r="I53" s="103">
        <v>2</v>
      </c>
      <c r="J53" s="38">
        <f t="shared" si="1"/>
        <v>2</v>
      </c>
      <c r="K53" s="103">
        <v>0</v>
      </c>
      <c r="L53" s="103">
        <v>0</v>
      </c>
      <c r="M53" s="38">
        <f t="shared" si="2"/>
        <v>0</v>
      </c>
      <c r="N53" s="103">
        <v>3</v>
      </c>
      <c r="O53" s="103">
        <v>15</v>
      </c>
      <c r="P53" s="103">
        <v>4</v>
      </c>
      <c r="Q53" s="103">
        <v>3</v>
      </c>
      <c r="R53" s="103">
        <v>0</v>
      </c>
      <c r="S53" s="103">
        <v>0</v>
      </c>
      <c r="T53" s="103">
        <v>0</v>
      </c>
      <c r="U53" s="103">
        <v>0</v>
      </c>
      <c r="V53" s="103">
        <v>0</v>
      </c>
      <c r="W53" s="103">
        <v>0</v>
      </c>
      <c r="X53" s="38">
        <f>+W53+V53+U53+T53+S53+R53+Q53+P53+O53+N53</f>
        <v>25</v>
      </c>
      <c r="Y53" s="103">
        <v>0</v>
      </c>
      <c r="Z53" s="103">
        <v>0</v>
      </c>
      <c r="AA53" s="103">
        <v>0</v>
      </c>
      <c r="AB53" s="103">
        <v>0</v>
      </c>
      <c r="AC53" s="38">
        <f>+AB53+AA53+Z53+Y53</f>
        <v>0</v>
      </c>
      <c r="AD53" s="103">
        <v>0</v>
      </c>
      <c r="AE53" s="103">
        <v>2</v>
      </c>
      <c r="AF53" s="103">
        <v>0</v>
      </c>
      <c r="AG53" s="103">
        <v>0</v>
      </c>
      <c r="AH53" s="38">
        <f>+AG53+AF53+AE53+AD53</f>
        <v>2</v>
      </c>
      <c r="AI53" s="103">
        <v>2</v>
      </c>
      <c r="AJ53" s="103">
        <v>1</v>
      </c>
      <c r="AK53" s="38">
        <f t="shared" si="3"/>
        <v>3</v>
      </c>
      <c r="AL53" s="103">
        <f>AI53+AD53+Y53+V53+T53+K53+H53+C53</f>
        <v>2</v>
      </c>
      <c r="AM53" s="103">
        <f>+AJ53+AE53+Z53+W53+U53+L53+I53+D53</f>
        <v>5</v>
      </c>
      <c r="AN53" s="103">
        <f>+AF53+AA53+R53+P53+N53+E53</f>
        <v>7</v>
      </c>
      <c r="AO53" s="103">
        <f>+AG53+AB53+S53+Q53+O53+F53</f>
        <v>18</v>
      </c>
      <c r="AP53" s="38">
        <f t="shared" si="4"/>
        <v>32</v>
      </c>
      <c r="AQ53" s="27"/>
    </row>
    <row r="54" spans="1:43" ht="20.100000000000001" customHeight="1">
      <c r="A54" s="24"/>
      <c r="B54" s="35" t="s">
        <v>77</v>
      </c>
      <c r="C54" s="37">
        <v>1</v>
      </c>
      <c r="D54" s="37">
        <v>2</v>
      </c>
      <c r="E54" s="37">
        <v>0</v>
      </c>
      <c r="F54" s="37">
        <v>0</v>
      </c>
      <c r="G54" s="38">
        <f t="shared" si="0"/>
        <v>3</v>
      </c>
      <c r="H54" s="37">
        <v>1</v>
      </c>
      <c r="I54" s="37">
        <v>8</v>
      </c>
      <c r="J54" s="38">
        <f t="shared" si="1"/>
        <v>9</v>
      </c>
      <c r="K54" s="37">
        <v>0</v>
      </c>
      <c r="L54" s="37">
        <v>0</v>
      </c>
      <c r="M54" s="38">
        <f t="shared" si="2"/>
        <v>0</v>
      </c>
      <c r="N54" s="37">
        <v>4</v>
      </c>
      <c r="O54" s="37">
        <v>24</v>
      </c>
      <c r="P54" s="37">
        <v>0</v>
      </c>
      <c r="Q54" s="37">
        <v>1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8">
        <f>+W54+V54+U54+T54+S54+R54+Q54+P54+O54+N54</f>
        <v>29</v>
      </c>
      <c r="Y54" s="37">
        <v>0</v>
      </c>
      <c r="Z54" s="37">
        <v>0</v>
      </c>
      <c r="AA54" s="37">
        <v>0</v>
      </c>
      <c r="AB54" s="37">
        <v>0</v>
      </c>
      <c r="AC54" s="38">
        <f>+AB54+AA54+Z54+Y54</f>
        <v>0</v>
      </c>
      <c r="AD54" s="37">
        <v>1</v>
      </c>
      <c r="AE54" s="37">
        <v>6</v>
      </c>
      <c r="AF54" s="37">
        <v>0</v>
      </c>
      <c r="AG54" s="37">
        <v>0</v>
      </c>
      <c r="AH54" s="38">
        <f>+AG54+AF54+AE54+AD54</f>
        <v>7</v>
      </c>
      <c r="AI54" s="37">
        <v>0</v>
      </c>
      <c r="AJ54" s="37">
        <v>0</v>
      </c>
      <c r="AK54" s="38">
        <f t="shared" si="3"/>
        <v>0</v>
      </c>
      <c r="AL54" s="37">
        <f>AI54+AD54+Y54+V54+T54+K54+H54+C54</f>
        <v>3</v>
      </c>
      <c r="AM54" s="37">
        <f>+AJ54+AE54+Z54+W54+U54+L54+I54+D54</f>
        <v>16</v>
      </c>
      <c r="AN54" s="37">
        <f>+AF54+AA54+R54+P54+N54+E54</f>
        <v>4</v>
      </c>
      <c r="AO54" s="37">
        <f>+AG54+AB54+S54+Q54+O54+F54</f>
        <v>25</v>
      </c>
      <c r="AP54" s="38">
        <f t="shared" si="4"/>
        <v>48</v>
      </c>
      <c r="AQ54" s="27"/>
    </row>
    <row r="55" spans="1:43" ht="20.100000000000001" customHeight="1">
      <c r="A55" s="22"/>
      <c r="B55" s="36" t="s">
        <v>78</v>
      </c>
      <c r="C55" s="103">
        <v>0</v>
      </c>
      <c r="D55" s="103">
        <v>6</v>
      </c>
      <c r="E55" s="103">
        <v>0</v>
      </c>
      <c r="F55" s="103">
        <v>0</v>
      </c>
      <c r="G55" s="38">
        <f t="shared" si="0"/>
        <v>6</v>
      </c>
      <c r="H55" s="103">
        <v>1</v>
      </c>
      <c r="I55" s="103">
        <v>1</v>
      </c>
      <c r="J55" s="38">
        <f t="shared" si="1"/>
        <v>2</v>
      </c>
      <c r="K55" s="103">
        <v>0</v>
      </c>
      <c r="L55" s="103">
        <v>0</v>
      </c>
      <c r="M55" s="38">
        <f>+K55+L55</f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v>0</v>
      </c>
      <c r="W55" s="103">
        <v>0</v>
      </c>
      <c r="X55" s="38">
        <f>+W55+V55+U55+T55+S55+R55+Q55+P55+O55+N55</f>
        <v>0</v>
      </c>
      <c r="Y55" s="103">
        <v>0</v>
      </c>
      <c r="Z55" s="103">
        <v>0</v>
      </c>
      <c r="AA55" s="103">
        <v>0</v>
      </c>
      <c r="AB55" s="103">
        <v>0</v>
      </c>
      <c r="AC55" s="38">
        <f>+AB55+AA55+Z55+Y55</f>
        <v>0</v>
      </c>
      <c r="AD55" s="103">
        <v>4</v>
      </c>
      <c r="AE55" s="103">
        <v>12</v>
      </c>
      <c r="AF55" s="103">
        <v>0</v>
      </c>
      <c r="AG55" s="103">
        <v>0</v>
      </c>
      <c r="AH55" s="38">
        <f>+AG55+AF55+AE55+AD55</f>
        <v>16</v>
      </c>
      <c r="AI55" s="103">
        <v>0</v>
      </c>
      <c r="AJ55" s="103">
        <v>0</v>
      </c>
      <c r="AK55" s="38">
        <f t="shared" si="3"/>
        <v>0</v>
      </c>
      <c r="AL55" s="103">
        <f>AI55+AD55+Y55+V55+T55+K55+H55+C55</f>
        <v>5</v>
      </c>
      <c r="AM55" s="103">
        <f>+AJ55+AE55+Z55+W55+U55+L55+I55+D55</f>
        <v>19</v>
      </c>
      <c r="AN55" s="103">
        <f>+AF55+AA55+R55+P55+N55+E55</f>
        <v>0</v>
      </c>
      <c r="AO55" s="103">
        <f>+AG55+AB55+S55+Q55+O55+F55</f>
        <v>0</v>
      </c>
      <c r="AP55" s="38">
        <f t="shared" si="4"/>
        <v>24</v>
      </c>
      <c r="AQ55" s="27"/>
    </row>
    <row r="56" spans="1:43" ht="20.100000000000001" customHeight="1">
      <c r="A56" s="24"/>
      <c r="B56" s="101" t="s">
        <v>79</v>
      </c>
      <c r="C56" s="37">
        <v>1</v>
      </c>
      <c r="D56" s="37">
        <v>0</v>
      </c>
      <c r="E56" s="37">
        <v>0</v>
      </c>
      <c r="F56" s="37">
        <v>0</v>
      </c>
      <c r="G56" s="38">
        <f t="shared" si="0"/>
        <v>1</v>
      </c>
      <c r="H56" s="37">
        <v>0</v>
      </c>
      <c r="I56" s="37">
        <v>0</v>
      </c>
      <c r="J56" s="38">
        <f t="shared" si="1"/>
        <v>0</v>
      </c>
      <c r="K56" s="37">
        <v>0</v>
      </c>
      <c r="L56" s="37">
        <v>0</v>
      </c>
      <c r="M56" s="38">
        <f t="shared" si="2"/>
        <v>0</v>
      </c>
      <c r="N56" s="37">
        <v>3</v>
      </c>
      <c r="O56" s="37">
        <v>12</v>
      </c>
      <c r="P56" s="37">
        <v>2</v>
      </c>
      <c r="Q56" s="37">
        <v>3</v>
      </c>
      <c r="R56" s="37">
        <v>0</v>
      </c>
      <c r="S56" s="37">
        <v>1</v>
      </c>
      <c r="T56" s="37">
        <v>0</v>
      </c>
      <c r="U56" s="37">
        <v>1</v>
      </c>
      <c r="V56" s="37">
        <v>0</v>
      </c>
      <c r="W56" s="37">
        <v>0</v>
      </c>
      <c r="X56" s="38">
        <f>+W56+V56+U56+T56+S56+R56+Q56+P56+O56+N56</f>
        <v>22</v>
      </c>
      <c r="Y56" s="37">
        <v>0</v>
      </c>
      <c r="Z56" s="37">
        <v>0</v>
      </c>
      <c r="AA56" s="37">
        <v>0</v>
      </c>
      <c r="AB56" s="37">
        <v>0</v>
      </c>
      <c r="AC56" s="38">
        <f>+AB56+AA56+Z56+Y56</f>
        <v>0</v>
      </c>
      <c r="AD56" s="37">
        <v>0</v>
      </c>
      <c r="AE56" s="37">
        <v>2</v>
      </c>
      <c r="AF56" s="37">
        <v>0</v>
      </c>
      <c r="AG56" s="37">
        <v>0</v>
      </c>
      <c r="AH56" s="38">
        <f>+AG56+AF56+AE56+AD56</f>
        <v>2</v>
      </c>
      <c r="AI56" s="37">
        <v>1</v>
      </c>
      <c r="AJ56" s="37">
        <v>2</v>
      </c>
      <c r="AK56" s="38">
        <f t="shared" si="3"/>
        <v>3</v>
      </c>
      <c r="AL56" s="37">
        <f>AI56+AD56+Y56+V56+T56+K56+H56+C56</f>
        <v>2</v>
      </c>
      <c r="AM56" s="37">
        <f>+AJ56+AE56+Z56+W56+U56+L56+I56+D56</f>
        <v>5</v>
      </c>
      <c r="AN56" s="37">
        <f>+AF56+AA56+R56+P56+N56+E56</f>
        <v>5</v>
      </c>
      <c r="AO56" s="37">
        <f>+AG56+AB56+S56+Q56+O56+F56</f>
        <v>16</v>
      </c>
      <c r="AP56" s="38">
        <f t="shared" si="4"/>
        <v>28</v>
      </c>
      <c r="AQ56" s="27"/>
    </row>
    <row r="57" spans="1:43" ht="19.5" customHeight="1">
      <c r="A57" s="22"/>
      <c r="B57" s="102" t="s">
        <v>80</v>
      </c>
      <c r="C57" s="103">
        <v>0</v>
      </c>
      <c r="D57" s="103">
        <v>0</v>
      </c>
      <c r="E57" s="103">
        <v>0</v>
      </c>
      <c r="F57" s="103">
        <v>0</v>
      </c>
      <c r="G57" s="38">
        <f t="shared" si="0"/>
        <v>0</v>
      </c>
      <c r="H57" s="103">
        <v>2</v>
      </c>
      <c r="I57" s="103">
        <v>0</v>
      </c>
      <c r="J57" s="38">
        <f t="shared" si="1"/>
        <v>2</v>
      </c>
      <c r="K57" s="103">
        <v>0</v>
      </c>
      <c r="L57" s="103">
        <v>1</v>
      </c>
      <c r="M57" s="38">
        <f t="shared" si="2"/>
        <v>1</v>
      </c>
      <c r="N57" s="103">
        <v>2</v>
      </c>
      <c r="O57" s="103">
        <v>2</v>
      </c>
      <c r="P57" s="103">
        <v>0</v>
      </c>
      <c r="Q57" s="103">
        <v>2</v>
      </c>
      <c r="R57" s="103">
        <v>0</v>
      </c>
      <c r="S57" s="103">
        <v>0</v>
      </c>
      <c r="T57" s="103">
        <v>0</v>
      </c>
      <c r="U57" s="103">
        <v>0</v>
      </c>
      <c r="V57" s="103">
        <v>0</v>
      </c>
      <c r="W57" s="103">
        <v>0</v>
      </c>
      <c r="X57" s="38">
        <f>+W57+V57+U57+T57+S57+R57+Q57+P57+O57+N57</f>
        <v>6</v>
      </c>
      <c r="Y57" s="103">
        <v>0</v>
      </c>
      <c r="Z57" s="103">
        <v>0</v>
      </c>
      <c r="AA57" s="103">
        <v>0</v>
      </c>
      <c r="AB57" s="103">
        <v>0</v>
      </c>
      <c r="AC57" s="38">
        <f>+AB57+AA57+Z57+Y57</f>
        <v>0</v>
      </c>
      <c r="AD57" s="103">
        <v>0</v>
      </c>
      <c r="AE57" s="103">
        <v>1</v>
      </c>
      <c r="AF57" s="103">
        <v>0</v>
      </c>
      <c r="AG57" s="103">
        <v>0</v>
      </c>
      <c r="AH57" s="38">
        <f>+AG57+AF57+AE57+AD57</f>
        <v>1</v>
      </c>
      <c r="AI57" s="103">
        <v>1</v>
      </c>
      <c r="AJ57" s="103">
        <v>1</v>
      </c>
      <c r="AK57" s="38">
        <f t="shared" si="3"/>
        <v>2</v>
      </c>
      <c r="AL57" s="103">
        <f>AI57+AD57+Y57+V57+T57+K57+H57+C57</f>
        <v>3</v>
      </c>
      <c r="AM57" s="103">
        <f>+AJ57+AE57+Z57+W57+U57+L57+I57+D57</f>
        <v>3</v>
      </c>
      <c r="AN57" s="103">
        <f>+AF57+AA57+R57+P57+N57+E57</f>
        <v>2</v>
      </c>
      <c r="AO57" s="103">
        <f>+AG57+AB57+S57+Q57+O57+F57</f>
        <v>4</v>
      </c>
      <c r="AP57" s="38">
        <f t="shared" si="4"/>
        <v>12</v>
      </c>
      <c r="AQ57" s="27"/>
    </row>
    <row r="58" spans="1:43" ht="20.100000000000001" customHeight="1">
      <c r="A58" s="24"/>
      <c r="B58" s="101" t="s">
        <v>81</v>
      </c>
      <c r="C58" s="37">
        <v>0</v>
      </c>
      <c r="D58" s="37">
        <v>1</v>
      </c>
      <c r="E58" s="37">
        <v>0</v>
      </c>
      <c r="F58" s="37">
        <v>1</v>
      </c>
      <c r="G58" s="38">
        <f t="shared" si="0"/>
        <v>2</v>
      </c>
      <c r="H58" s="37">
        <v>0</v>
      </c>
      <c r="I58" s="37">
        <v>1</v>
      </c>
      <c r="J58" s="38">
        <f t="shared" si="1"/>
        <v>1</v>
      </c>
      <c r="K58" s="37">
        <v>0</v>
      </c>
      <c r="L58" s="37">
        <v>0</v>
      </c>
      <c r="M58" s="38">
        <f t="shared" si="2"/>
        <v>0</v>
      </c>
      <c r="N58" s="37">
        <v>1</v>
      </c>
      <c r="O58" s="37">
        <v>10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8">
        <f>+W58+V58+U58+T58+S58+R58+Q58+P58+O58+N58</f>
        <v>11</v>
      </c>
      <c r="Y58" s="37">
        <v>0</v>
      </c>
      <c r="Z58" s="37">
        <v>1</v>
      </c>
      <c r="AA58" s="37">
        <v>0</v>
      </c>
      <c r="AB58" s="37">
        <v>0</v>
      </c>
      <c r="AC58" s="38">
        <f>+AB58+AA58+Z58+Y58</f>
        <v>1</v>
      </c>
      <c r="AD58" s="37">
        <v>1</v>
      </c>
      <c r="AE58" s="37">
        <v>7</v>
      </c>
      <c r="AF58" s="37">
        <v>0</v>
      </c>
      <c r="AG58" s="37">
        <v>0</v>
      </c>
      <c r="AH58" s="38">
        <f>+AG58+AF58+AE58+AD58</f>
        <v>8</v>
      </c>
      <c r="AI58" s="37">
        <v>0</v>
      </c>
      <c r="AJ58" s="37">
        <v>0</v>
      </c>
      <c r="AK58" s="38">
        <f t="shared" si="3"/>
        <v>0</v>
      </c>
      <c r="AL58" s="37">
        <f>AI58+AD58+Y58+V58+T58+K58+H58+C58</f>
        <v>1</v>
      </c>
      <c r="AM58" s="37">
        <f>+AJ58+AE58+Z58+W58+U58+L58+I58+D58</f>
        <v>10</v>
      </c>
      <c r="AN58" s="37">
        <f>+AF58+AA58+R58+P58+N58+E58</f>
        <v>1</v>
      </c>
      <c r="AO58" s="37">
        <f>+AG58+AB58+S58+Q58+O58+F58</f>
        <v>11</v>
      </c>
      <c r="AP58" s="38">
        <f t="shared" si="4"/>
        <v>23</v>
      </c>
      <c r="AQ58" s="27"/>
    </row>
    <row r="59" spans="1:43" ht="20.100000000000001" customHeight="1">
      <c r="A59" s="22"/>
      <c r="B59" s="102" t="s">
        <v>82</v>
      </c>
      <c r="C59" s="103">
        <v>1</v>
      </c>
      <c r="D59" s="103">
        <v>4</v>
      </c>
      <c r="E59" s="103">
        <v>0</v>
      </c>
      <c r="F59" s="103">
        <v>0</v>
      </c>
      <c r="G59" s="38">
        <f t="shared" si="0"/>
        <v>5</v>
      </c>
      <c r="H59" s="103">
        <v>1</v>
      </c>
      <c r="I59" s="103">
        <v>0</v>
      </c>
      <c r="J59" s="38">
        <f t="shared" si="1"/>
        <v>1</v>
      </c>
      <c r="K59" s="103">
        <v>0</v>
      </c>
      <c r="L59" s="103">
        <v>0</v>
      </c>
      <c r="M59" s="38">
        <f t="shared" si="2"/>
        <v>0</v>
      </c>
      <c r="N59" s="103">
        <v>1</v>
      </c>
      <c r="O59" s="103">
        <v>1</v>
      </c>
      <c r="P59" s="103">
        <v>0</v>
      </c>
      <c r="Q59" s="103">
        <v>2</v>
      </c>
      <c r="R59" s="103">
        <v>0</v>
      </c>
      <c r="S59" s="103">
        <v>0</v>
      </c>
      <c r="T59" s="103">
        <v>0</v>
      </c>
      <c r="U59" s="103">
        <v>0</v>
      </c>
      <c r="V59" s="103">
        <v>0</v>
      </c>
      <c r="W59" s="103">
        <v>0</v>
      </c>
      <c r="X59" s="38">
        <f>+W59+V59+U59+T59+S59+R59+Q59+P59+O59+N59</f>
        <v>4</v>
      </c>
      <c r="Y59" s="103">
        <v>0</v>
      </c>
      <c r="Z59" s="103"/>
      <c r="AA59" s="103">
        <v>0</v>
      </c>
      <c r="AB59" s="103">
        <v>0</v>
      </c>
      <c r="AC59" s="38">
        <f>+AB59+AA59+Z59+Y59</f>
        <v>0</v>
      </c>
      <c r="AD59" s="103">
        <v>1</v>
      </c>
      <c r="AE59" s="103">
        <v>0</v>
      </c>
      <c r="AF59" s="103">
        <v>0</v>
      </c>
      <c r="AG59" s="103">
        <v>0</v>
      </c>
      <c r="AH59" s="38">
        <f>+AG59+AF59+AE59+AD59</f>
        <v>1</v>
      </c>
      <c r="AI59" s="103">
        <v>2</v>
      </c>
      <c r="AJ59" s="103">
        <v>3</v>
      </c>
      <c r="AK59" s="38">
        <f t="shared" si="3"/>
        <v>5</v>
      </c>
      <c r="AL59" s="103">
        <f>AI59+AD59+Y59+V59+T59+K59+H59+C59</f>
        <v>5</v>
      </c>
      <c r="AM59" s="103">
        <f>+AJ59+AE59+Z59+W59+U59+L59+I59+D59</f>
        <v>7</v>
      </c>
      <c r="AN59" s="103">
        <f>+AF59+AA59+R59+P59+N59+E59</f>
        <v>1</v>
      </c>
      <c r="AO59" s="103">
        <f>+AG59+AB59+S59+Q59+O59+F59</f>
        <v>3</v>
      </c>
      <c r="AP59" s="38">
        <f t="shared" si="4"/>
        <v>16</v>
      </c>
      <c r="AQ59" s="27"/>
    </row>
    <row r="60" spans="1:43" ht="20.100000000000001" customHeight="1">
      <c r="A60" s="22"/>
      <c r="B60" s="102" t="s">
        <v>83</v>
      </c>
      <c r="C60" s="37">
        <v>0</v>
      </c>
      <c r="D60" s="37">
        <v>5</v>
      </c>
      <c r="E60" s="37">
        <v>0</v>
      </c>
      <c r="F60" s="37">
        <v>0</v>
      </c>
      <c r="G60" s="38">
        <f t="shared" si="0"/>
        <v>5</v>
      </c>
      <c r="H60" s="37">
        <v>0</v>
      </c>
      <c r="I60" s="37">
        <v>0</v>
      </c>
      <c r="J60" s="38">
        <f t="shared" si="1"/>
        <v>0</v>
      </c>
      <c r="K60" s="37">
        <v>0</v>
      </c>
      <c r="L60" s="37">
        <v>0</v>
      </c>
      <c r="M60" s="38">
        <f t="shared" si="2"/>
        <v>0</v>
      </c>
      <c r="N60" s="37">
        <v>0</v>
      </c>
      <c r="O60" s="37">
        <v>1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8">
        <f>+W60+V60+U60+T60+S60+R60+Q60+P60+O60+N60</f>
        <v>1</v>
      </c>
      <c r="Y60" s="37">
        <v>0</v>
      </c>
      <c r="Z60" s="37">
        <v>1</v>
      </c>
      <c r="AA60" s="37">
        <v>0</v>
      </c>
      <c r="AB60" s="37">
        <v>0</v>
      </c>
      <c r="AC60" s="38">
        <f>+AB60+AA60+Z60+Y60</f>
        <v>1</v>
      </c>
      <c r="AD60" s="37">
        <v>6</v>
      </c>
      <c r="AE60" s="37">
        <v>7</v>
      </c>
      <c r="AF60" s="37">
        <v>0</v>
      </c>
      <c r="AG60" s="37">
        <v>0</v>
      </c>
      <c r="AH60" s="38">
        <f>+AG60+AF60+AE60+AD60</f>
        <v>13</v>
      </c>
      <c r="AI60" s="37">
        <v>0</v>
      </c>
      <c r="AJ60" s="37">
        <v>2</v>
      </c>
      <c r="AK60" s="38">
        <f t="shared" si="3"/>
        <v>2</v>
      </c>
      <c r="AL60" s="37">
        <f>AI60+AD60+Y60+V60+T60+K60+H60+C60</f>
        <v>6</v>
      </c>
      <c r="AM60" s="37">
        <f>+AJ60+AE60+Z60+W60+U60+L60+I60+D60</f>
        <v>15</v>
      </c>
      <c r="AN60" s="37">
        <f>+AF60+AA60+R60+P60+N60+E60</f>
        <v>0</v>
      </c>
      <c r="AO60" s="37">
        <f>+AG60+AB60+S60+Q60+O60+F60</f>
        <v>1</v>
      </c>
      <c r="AP60" s="38">
        <f t="shared" si="4"/>
        <v>22</v>
      </c>
      <c r="AQ60" s="27"/>
    </row>
    <row r="61" spans="1:43" ht="20.100000000000001" customHeight="1">
      <c r="A61" s="22"/>
      <c r="B61" s="102" t="s">
        <v>84</v>
      </c>
      <c r="C61" s="103">
        <v>1</v>
      </c>
      <c r="D61" s="103">
        <v>1</v>
      </c>
      <c r="E61" s="103">
        <v>0</v>
      </c>
      <c r="F61" s="103">
        <v>0</v>
      </c>
      <c r="G61" s="38">
        <f t="shared" si="0"/>
        <v>2</v>
      </c>
      <c r="H61" s="103">
        <v>4</v>
      </c>
      <c r="I61" s="103">
        <v>3</v>
      </c>
      <c r="J61" s="38">
        <f t="shared" si="1"/>
        <v>7</v>
      </c>
      <c r="K61" s="103">
        <v>0</v>
      </c>
      <c r="L61" s="103">
        <v>1</v>
      </c>
      <c r="M61" s="38">
        <f t="shared" si="2"/>
        <v>1</v>
      </c>
      <c r="N61" s="103">
        <v>0</v>
      </c>
      <c r="O61" s="103">
        <v>3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v>0</v>
      </c>
      <c r="W61" s="103">
        <v>0</v>
      </c>
      <c r="X61" s="38">
        <f>+W61+V61+U61+T61+S61+R61+Q61+P61+O61+N61</f>
        <v>3</v>
      </c>
      <c r="Y61" s="103">
        <v>0</v>
      </c>
      <c r="Z61" s="103">
        <v>0</v>
      </c>
      <c r="AA61" s="103">
        <v>0</v>
      </c>
      <c r="AB61" s="103">
        <v>0</v>
      </c>
      <c r="AC61" s="38">
        <f>+AB61+AA61+Z61+Y61</f>
        <v>0</v>
      </c>
      <c r="AD61" s="103">
        <v>9</v>
      </c>
      <c r="AE61" s="103">
        <v>12</v>
      </c>
      <c r="AF61" s="103">
        <v>0</v>
      </c>
      <c r="AG61" s="103">
        <v>2</v>
      </c>
      <c r="AH61" s="38">
        <f>+AG61+AF61+AE61+AD61</f>
        <v>23</v>
      </c>
      <c r="AI61" s="103">
        <v>2</v>
      </c>
      <c r="AJ61" s="103">
        <v>2</v>
      </c>
      <c r="AK61" s="38">
        <f t="shared" si="3"/>
        <v>4</v>
      </c>
      <c r="AL61" s="103">
        <f>AI61+AD61+Y61+V61+T61+K61+H61+C61</f>
        <v>16</v>
      </c>
      <c r="AM61" s="103">
        <f>+AJ61+AE61+Z61+W61+U61+L61+I61+D61</f>
        <v>19</v>
      </c>
      <c r="AN61" s="103">
        <f>+AF61+AA61+R61+P61+N61+E61</f>
        <v>0</v>
      </c>
      <c r="AO61" s="103">
        <f>+AG61+AB61+S61+Q61+O61+F61</f>
        <v>5</v>
      </c>
      <c r="AP61" s="38">
        <f>SUM(AL61:AO61)</f>
        <v>40</v>
      </c>
      <c r="AQ61" s="27"/>
    </row>
    <row r="62" spans="1:43" ht="20.100000000000001" customHeight="1">
      <c r="A62" s="22"/>
      <c r="B62" s="102" t="s">
        <v>85</v>
      </c>
      <c r="C62" s="37">
        <v>0</v>
      </c>
      <c r="D62" s="37">
        <v>0</v>
      </c>
      <c r="E62" s="37">
        <v>0</v>
      </c>
      <c r="F62" s="37">
        <v>0</v>
      </c>
      <c r="G62" s="38">
        <f t="shared" si="0"/>
        <v>0</v>
      </c>
      <c r="H62" s="37">
        <v>0</v>
      </c>
      <c r="I62" s="37">
        <v>0</v>
      </c>
      <c r="J62" s="38">
        <f t="shared" si="1"/>
        <v>0</v>
      </c>
      <c r="K62" s="37">
        <v>0</v>
      </c>
      <c r="L62" s="37">
        <v>0</v>
      </c>
      <c r="M62" s="38">
        <f t="shared" si="2"/>
        <v>0</v>
      </c>
      <c r="N62" s="37">
        <v>1</v>
      </c>
      <c r="O62" s="37">
        <v>10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8">
        <f>+W62+V62+U62+T62+S62+R62+Q62+P62+O62+N62</f>
        <v>11</v>
      </c>
      <c r="Y62" s="37">
        <v>0</v>
      </c>
      <c r="Z62" s="37">
        <v>0</v>
      </c>
      <c r="AA62" s="37">
        <v>0</v>
      </c>
      <c r="AB62" s="37">
        <v>0</v>
      </c>
      <c r="AC62" s="38">
        <f>+AB62+AA62+Z62+Y62</f>
        <v>0</v>
      </c>
      <c r="AD62" s="37">
        <v>2</v>
      </c>
      <c r="AE62" s="37">
        <v>1</v>
      </c>
      <c r="AF62" s="37">
        <v>0</v>
      </c>
      <c r="AG62" s="37">
        <v>0</v>
      </c>
      <c r="AH62" s="38">
        <f>+AG62+AF62+AE62+AD62</f>
        <v>3</v>
      </c>
      <c r="AI62" s="37">
        <v>0</v>
      </c>
      <c r="AJ62" s="37">
        <v>0</v>
      </c>
      <c r="AK62" s="38">
        <f t="shared" si="3"/>
        <v>0</v>
      </c>
      <c r="AL62" s="37">
        <f>AI62+AD62+Y62+V62+T62+K62+H62+C62</f>
        <v>2</v>
      </c>
      <c r="AM62" s="37">
        <f>+AJ62+AE62+Z62+W62+U62+L62+I62+D62</f>
        <v>1</v>
      </c>
      <c r="AN62" s="37">
        <f>+AF62+AA62+R62+P62+N62+E62</f>
        <v>1</v>
      </c>
      <c r="AO62" s="37">
        <f>+AG62+AB62+S62+Q62+O62+F62</f>
        <v>10</v>
      </c>
      <c r="AP62" s="38">
        <f t="shared" si="4"/>
        <v>14</v>
      </c>
      <c r="AQ62" s="27"/>
    </row>
    <row r="63" spans="1:43" ht="20.100000000000001" customHeight="1">
      <c r="A63" s="22"/>
      <c r="B63" s="101" t="s">
        <v>86</v>
      </c>
      <c r="C63" s="103">
        <v>0</v>
      </c>
      <c r="D63" s="103">
        <v>2</v>
      </c>
      <c r="E63" s="103">
        <v>0</v>
      </c>
      <c r="F63" s="103">
        <v>0</v>
      </c>
      <c r="G63" s="38">
        <f t="shared" si="0"/>
        <v>2</v>
      </c>
      <c r="H63" s="103">
        <v>0</v>
      </c>
      <c r="I63" s="103">
        <v>0</v>
      </c>
      <c r="J63" s="38">
        <f t="shared" si="1"/>
        <v>0</v>
      </c>
      <c r="K63" s="103">
        <v>0</v>
      </c>
      <c r="L63" s="103">
        <v>0</v>
      </c>
      <c r="M63" s="38">
        <f t="shared" si="2"/>
        <v>0</v>
      </c>
      <c r="N63" s="103">
        <v>0</v>
      </c>
      <c r="O63" s="103">
        <v>4</v>
      </c>
      <c r="P63" s="103">
        <v>1</v>
      </c>
      <c r="Q63" s="103">
        <v>3</v>
      </c>
      <c r="R63" s="103">
        <v>0</v>
      </c>
      <c r="S63" s="103">
        <v>0</v>
      </c>
      <c r="T63" s="103">
        <v>0</v>
      </c>
      <c r="U63" s="103">
        <v>0</v>
      </c>
      <c r="V63" s="103">
        <v>0</v>
      </c>
      <c r="W63" s="103">
        <v>0</v>
      </c>
      <c r="X63" s="38">
        <f>+W63+V63+U63+T63+S63+R63+Q63+P63+O63+N63</f>
        <v>8</v>
      </c>
      <c r="Y63" s="103">
        <v>0</v>
      </c>
      <c r="Z63" s="103">
        <v>0</v>
      </c>
      <c r="AA63" s="103">
        <v>0</v>
      </c>
      <c r="AB63" s="103">
        <v>0</v>
      </c>
      <c r="AC63" s="38">
        <f>+AB63+AA63+Z63+Y63</f>
        <v>0</v>
      </c>
      <c r="AD63" s="103">
        <v>4</v>
      </c>
      <c r="AE63" s="103">
        <v>2</v>
      </c>
      <c r="AF63" s="103">
        <v>0</v>
      </c>
      <c r="AG63" s="103">
        <v>0</v>
      </c>
      <c r="AH63" s="38">
        <f>+AG63+AF63+AE63+AD63</f>
        <v>6</v>
      </c>
      <c r="AI63" s="103">
        <v>1</v>
      </c>
      <c r="AJ63" s="103">
        <v>0</v>
      </c>
      <c r="AK63" s="38">
        <f t="shared" si="3"/>
        <v>1</v>
      </c>
      <c r="AL63" s="103">
        <f>AI63+AD63+Y63+V63+T63+K63+H63+C63</f>
        <v>5</v>
      </c>
      <c r="AM63" s="103">
        <f>+AJ63+AE63+Z63+W63+U63+L63+I63+D63</f>
        <v>4</v>
      </c>
      <c r="AN63" s="103">
        <f>+AF63+AA63+R63+P63+N63+E63</f>
        <v>1</v>
      </c>
      <c r="AO63" s="103">
        <f>+AG63+AB63+S63+Q63+O63+F63</f>
        <v>7</v>
      </c>
      <c r="AP63" s="38">
        <f t="shared" si="4"/>
        <v>17</v>
      </c>
      <c r="AQ63" s="27"/>
    </row>
    <row r="64" spans="1:43" ht="20.100000000000001" customHeight="1">
      <c r="A64" s="24"/>
      <c r="B64" s="35" t="s">
        <v>87</v>
      </c>
      <c r="C64" s="37">
        <v>0</v>
      </c>
      <c r="D64" s="37">
        <v>0</v>
      </c>
      <c r="E64" s="37">
        <v>0</v>
      </c>
      <c r="F64" s="37">
        <v>0</v>
      </c>
      <c r="G64" s="38">
        <f t="shared" si="0"/>
        <v>0</v>
      </c>
      <c r="H64" s="37">
        <v>0</v>
      </c>
      <c r="I64" s="37">
        <v>0</v>
      </c>
      <c r="J64" s="38">
        <f>H64+I64</f>
        <v>0</v>
      </c>
      <c r="K64" s="37">
        <v>0</v>
      </c>
      <c r="L64" s="37">
        <v>0</v>
      </c>
      <c r="M64" s="38">
        <f t="shared" si="2"/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8">
        <f>+W64+V64+U64+T64+S64+R64+Q64+P64+O64+N64</f>
        <v>0</v>
      </c>
      <c r="Y64" s="37">
        <v>0</v>
      </c>
      <c r="Z64" s="37">
        <v>1</v>
      </c>
      <c r="AA64" s="37">
        <v>0</v>
      </c>
      <c r="AB64" s="37">
        <v>0</v>
      </c>
      <c r="AC64" s="38">
        <f>+AB64+AA64+Z64+Y64</f>
        <v>1</v>
      </c>
      <c r="AD64" s="37">
        <v>0</v>
      </c>
      <c r="AE64" s="37">
        <v>0</v>
      </c>
      <c r="AF64" s="37">
        <v>0</v>
      </c>
      <c r="AG64" s="37">
        <v>0</v>
      </c>
      <c r="AH64" s="38">
        <f>+AG64+AF64+AE64+AD64</f>
        <v>0</v>
      </c>
      <c r="AI64" s="37">
        <v>0</v>
      </c>
      <c r="AJ64" s="37">
        <v>0</v>
      </c>
      <c r="AK64" s="38">
        <f t="shared" si="3"/>
        <v>0</v>
      </c>
      <c r="AL64" s="37">
        <f>AI64+AD64+Y64+V64+T64+K64+H64+C64</f>
        <v>0</v>
      </c>
      <c r="AM64" s="37">
        <f>+AJ64+AE64+Z64+W64+U64+L64+I64+D64</f>
        <v>1</v>
      </c>
      <c r="AN64" s="37">
        <f>+AF64+AA64+R64+P64+N64+E64</f>
        <v>0</v>
      </c>
      <c r="AO64" s="37">
        <f>+AG64+AB64+S64+Q64+O64+F64</f>
        <v>0</v>
      </c>
      <c r="AP64" s="38">
        <f t="shared" si="4"/>
        <v>1</v>
      </c>
      <c r="AQ64" s="27"/>
    </row>
    <row r="65" spans="1:46" ht="20.100000000000001" customHeight="1">
      <c r="A65" s="64"/>
      <c r="B65" s="29" t="s">
        <v>9</v>
      </c>
      <c r="C65" s="39">
        <f>SUM(C12:C64)</f>
        <v>44</v>
      </c>
      <c r="D65" s="39">
        <f t="shared" ref="D65:F65" si="12">SUM(D12:D64)</f>
        <v>115</v>
      </c>
      <c r="E65" s="39">
        <f t="shared" si="12"/>
        <v>0</v>
      </c>
      <c r="F65" s="39">
        <f t="shared" si="12"/>
        <v>1</v>
      </c>
      <c r="G65" s="39">
        <f t="shared" ref="G65:AG65" si="13">SUM(G12:G64)</f>
        <v>160</v>
      </c>
      <c r="H65" s="39">
        <f t="shared" si="13"/>
        <v>40</v>
      </c>
      <c r="I65" s="39">
        <f t="shared" si="13"/>
        <v>85</v>
      </c>
      <c r="J65" s="39">
        <f t="shared" si="13"/>
        <v>125</v>
      </c>
      <c r="K65" s="39">
        <f t="shared" si="13"/>
        <v>1</v>
      </c>
      <c r="L65" s="39">
        <f t="shared" si="13"/>
        <v>10</v>
      </c>
      <c r="M65" s="39">
        <f t="shared" si="13"/>
        <v>11</v>
      </c>
      <c r="N65" s="39">
        <f t="shared" si="13"/>
        <v>139</v>
      </c>
      <c r="O65" s="39">
        <f t="shared" si="13"/>
        <v>476</v>
      </c>
      <c r="P65" s="39">
        <f t="shared" si="13"/>
        <v>28</v>
      </c>
      <c r="Q65" s="39">
        <f t="shared" si="13"/>
        <v>117</v>
      </c>
      <c r="R65" s="39">
        <f t="shared" si="13"/>
        <v>2</v>
      </c>
      <c r="S65" s="39">
        <f t="shared" si="13"/>
        <v>28</v>
      </c>
      <c r="T65" s="39">
        <f t="shared" si="13"/>
        <v>0</v>
      </c>
      <c r="U65" s="39">
        <f t="shared" si="13"/>
        <v>1</v>
      </c>
      <c r="V65" s="39">
        <f>SUM(V12:V64)</f>
        <v>0</v>
      </c>
      <c r="W65" s="39">
        <f t="shared" si="13"/>
        <v>5</v>
      </c>
      <c r="X65" s="39">
        <f t="shared" si="13"/>
        <v>796</v>
      </c>
      <c r="Y65" s="39">
        <f t="shared" si="13"/>
        <v>1</v>
      </c>
      <c r="Z65" s="39">
        <f t="shared" si="13"/>
        <v>9</v>
      </c>
      <c r="AA65" s="39">
        <f t="shared" si="13"/>
        <v>0</v>
      </c>
      <c r="AB65" s="39">
        <f t="shared" si="13"/>
        <v>1</v>
      </c>
      <c r="AC65" s="39">
        <f>SUM(AC12:AC64)</f>
        <v>11</v>
      </c>
      <c r="AD65" s="39">
        <f t="shared" si="13"/>
        <v>84</v>
      </c>
      <c r="AE65" s="39">
        <f t="shared" si="13"/>
        <v>181</v>
      </c>
      <c r="AF65" s="39">
        <f t="shared" si="13"/>
        <v>0</v>
      </c>
      <c r="AG65" s="39">
        <f t="shared" si="13"/>
        <v>2</v>
      </c>
      <c r="AH65" s="39">
        <f>SUM(AH12:AH64)</f>
        <v>267</v>
      </c>
      <c r="AI65" s="39">
        <f t="shared" ref="AI65" si="14">SUM(AI12:AI64)</f>
        <v>35</v>
      </c>
      <c r="AJ65" s="39">
        <f t="shared" ref="AJ65" si="15">SUM(AJ12:AJ64)</f>
        <v>72</v>
      </c>
      <c r="AK65" s="39">
        <f t="shared" ref="AK65" si="16">SUM(AK12:AK64)</f>
        <v>107</v>
      </c>
      <c r="AL65" s="39">
        <f>SUM(AL12:AL64)</f>
        <v>205</v>
      </c>
      <c r="AM65" s="39">
        <f>SUM(AM12:AM64)</f>
        <v>478</v>
      </c>
      <c r="AN65" s="39">
        <f>SUM(AN12:AN64)</f>
        <v>169</v>
      </c>
      <c r="AO65" s="39">
        <f>SUM(AO12:AO64)</f>
        <v>625</v>
      </c>
      <c r="AP65" s="39">
        <f>SUM(AP12:AP64)</f>
        <v>1477</v>
      </c>
      <c r="AQ65" s="27"/>
    </row>
    <row r="66" spans="1:46" s="63" customFormat="1" ht="13.5" thickBot="1">
      <c r="A66" s="65"/>
      <c r="B66" s="98" t="s">
        <v>32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62"/>
    </row>
    <row r="67" spans="1:46" s="1" customFormat="1" ht="3.95" customHeight="1" thickBot="1">
      <c r="A67" s="66"/>
      <c r="B67" s="30"/>
      <c r="C67" s="30"/>
      <c r="D67" s="30"/>
      <c r="E67" s="30"/>
      <c r="F67" s="31"/>
      <c r="G67" s="31"/>
      <c r="H67" s="31"/>
      <c r="I67" s="31"/>
      <c r="J67" s="31"/>
      <c r="K67" s="31"/>
      <c r="L67" s="31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3"/>
      <c r="AR67" s="10"/>
    </row>
    <row r="68" spans="1:46" s="11" customFormat="1" ht="14.25" customHeight="1">
      <c r="B68" s="40" t="s">
        <v>30</v>
      </c>
      <c r="C68" s="12"/>
      <c r="D68" s="12"/>
      <c r="E68" s="1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AN68" s="14"/>
      <c r="AO68" s="14"/>
    </row>
    <row r="69" spans="1:46" s="11" customFormat="1" ht="14.25" customHeight="1">
      <c r="B69" s="12"/>
      <c r="C69" s="12"/>
      <c r="D69" s="12"/>
      <c r="E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46" s="11" customFormat="1" ht="14.25" customHeight="1">
      <c r="A70" s="15"/>
      <c r="B70" s="59" t="s">
        <v>21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16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6" s="11" customFormat="1">
      <c r="A71" s="1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69"/>
    </row>
    <row r="72" spans="1:46" s="15" customFormat="1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46" s="15" customFormat="1">
      <c r="B73" s="44"/>
      <c r="C73" s="44"/>
      <c r="D73" s="44"/>
      <c r="E73" s="44"/>
      <c r="F73" s="44"/>
      <c r="G73" s="44"/>
      <c r="H73" s="44"/>
      <c r="I73" s="44"/>
      <c r="J73" s="44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46">
      <c r="A74" s="17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9"/>
      <c r="X74" s="49"/>
      <c r="Y74" s="49"/>
      <c r="Z74" s="49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</row>
    <row r="75" spans="1:46" s="41" customFormat="1">
      <c r="B75" s="50" t="s">
        <v>14</v>
      </c>
      <c r="C75" s="50"/>
      <c r="D75" s="50"/>
      <c r="E75" s="50"/>
      <c r="F75" s="51">
        <v>1303</v>
      </c>
      <c r="G75" s="51"/>
      <c r="H75" s="51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3"/>
    </row>
    <row r="76" spans="1:46" s="41" customFormat="1">
      <c r="B76" s="50" t="s">
        <v>15</v>
      </c>
      <c r="C76" s="50"/>
      <c r="D76" s="50"/>
      <c r="E76" s="50"/>
      <c r="F76" s="71">
        <f>+AP65</f>
        <v>1477</v>
      </c>
      <c r="G76" s="51"/>
      <c r="H76" s="51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72"/>
    </row>
    <row r="77" spans="1:46" s="42" customFormat="1">
      <c r="F77" s="54" t="s">
        <v>7</v>
      </c>
      <c r="G77" s="54"/>
      <c r="H77" s="55"/>
      <c r="I77" s="56" t="s">
        <v>17</v>
      </c>
      <c r="J77" s="56"/>
      <c r="K77" s="56"/>
      <c r="L77" s="56" t="s">
        <v>18</v>
      </c>
      <c r="M77" s="56"/>
      <c r="N77" s="56"/>
      <c r="O77" s="56"/>
      <c r="P77" s="56"/>
      <c r="Q77" s="56"/>
      <c r="R77" s="56"/>
      <c r="S77" s="56"/>
      <c r="T77" s="73" t="s">
        <v>10</v>
      </c>
      <c r="U77" s="54"/>
    </row>
    <row r="78" spans="1:46" s="42" customFormat="1">
      <c r="B78" s="70"/>
      <c r="F78" s="54" t="s">
        <v>19</v>
      </c>
      <c r="G78" s="54"/>
      <c r="H78" s="55"/>
      <c r="I78" s="58">
        <f>+D65+F65</f>
        <v>116</v>
      </c>
      <c r="J78" s="60"/>
      <c r="K78" s="60"/>
      <c r="L78" s="58">
        <f>C65+E65</f>
        <v>44</v>
      </c>
      <c r="M78" s="57"/>
      <c r="N78" s="57"/>
      <c r="O78" s="57"/>
      <c r="P78" s="57"/>
      <c r="Q78" s="57"/>
      <c r="R78" s="57"/>
      <c r="S78" s="57"/>
      <c r="T78" s="74">
        <f>SUM(I78,L78)</f>
        <v>160</v>
      </c>
      <c r="V78" s="61"/>
    </row>
    <row r="79" spans="1:46" s="42" customFormat="1">
      <c r="B79" s="70"/>
      <c r="F79" s="54" t="s">
        <v>11</v>
      </c>
      <c r="G79" s="54"/>
      <c r="H79" s="55"/>
      <c r="I79" s="58">
        <f>I65</f>
        <v>85</v>
      </c>
      <c r="J79" s="60"/>
      <c r="K79" s="60"/>
      <c r="L79" s="58">
        <f>H65</f>
        <v>40</v>
      </c>
      <c r="M79" s="57"/>
      <c r="N79" s="57"/>
      <c r="O79" s="57"/>
      <c r="P79" s="57"/>
      <c r="Q79" s="57"/>
      <c r="R79" s="57"/>
      <c r="S79" s="57"/>
      <c r="T79" s="75">
        <f t="shared" ref="T79:T84" si="17">SUM(I79,L79)</f>
        <v>125</v>
      </c>
      <c r="V79" s="61"/>
    </row>
    <row r="80" spans="1:46" s="42" customFormat="1">
      <c r="B80" s="70"/>
      <c r="F80" s="54" t="s">
        <v>16</v>
      </c>
      <c r="G80" s="54"/>
      <c r="H80" s="55"/>
      <c r="I80" s="58">
        <f>L65</f>
        <v>10</v>
      </c>
      <c r="J80" s="60"/>
      <c r="K80" s="60"/>
      <c r="L80" s="58">
        <f>K65</f>
        <v>1</v>
      </c>
      <c r="M80" s="57"/>
      <c r="N80" s="57"/>
      <c r="O80" s="57"/>
      <c r="P80" s="57"/>
      <c r="Q80" s="57"/>
      <c r="R80" s="57"/>
      <c r="S80" s="57"/>
      <c r="T80" s="74">
        <f>SUM(I80,L80)</f>
        <v>11</v>
      </c>
      <c r="V80" s="61"/>
    </row>
    <row r="81" spans="1:46" s="42" customFormat="1">
      <c r="B81" s="70"/>
      <c r="F81" s="54" t="s">
        <v>13</v>
      </c>
      <c r="G81" s="54"/>
      <c r="H81" s="55"/>
      <c r="I81" s="58">
        <f>U65+W65+S65+Q65+O65</f>
        <v>627</v>
      </c>
      <c r="J81" s="60"/>
      <c r="K81" s="60"/>
      <c r="L81" s="58">
        <f>T65+V65+R65+P65+N65</f>
        <v>169</v>
      </c>
      <c r="M81" s="57"/>
      <c r="N81" s="57"/>
      <c r="O81" s="57"/>
      <c r="P81" s="57"/>
      <c r="Q81" s="57"/>
      <c r="R81" s="57"/>
      <c r="S81" s="57"/>
      <c r="T81" s="75">
        <f t="shared" si="17"/>
        <v>796</v>
      </c>
      <c r="V81" s="61"/>
    </row>
    <row r="82" spans="1:46" s="42" customFormat="1">
      <c r="B82" s="70"/>
      <c r="F82" s="54" t="s">
        <v>1</v>
      </c>
      <c r="G82" s="54"/>
      <c r="H82" s="55"/>
      <c r="I82" s="58">
        <f>AB65+Z65</f>
        <v>10</v>
      </c>
      <c r="J82" s="60"/>
      <c r="K82" s="60"/>
      <c r="L82" s="58">
        <f>AA65+Y65</f>
        <v>1</v>
      </c>
      <c r="M82" s="57"/>
      <c r="N82" s="57"/>
      <c r="O82" s="57"/>
      <c r="P82" s="57"/>
      <c r="Q82" s="57"/>
      <c r="R82" s="57"/>
      <c r="S82" s="57"/>
      <c r="T82" s="75">
        <f>SUM(I82,L82)</f>
        <v>11</v>
      </c>
      <c r="V82" s="61"/>
    </row>
    <row r="83" spans="1:46" s="42" customFormat="1">
      <c r="B83" s="70"/>
      <c r="F83" s="54" t="s">
        <v>20</v>
      </c>
      <c r="G83" s="54"/>
      <c r="H83" s="55"/>
      <c r="I83" s="58">
        <f>AE65+AG65</f>
        <v>183</v>
      </c>
      <c r="J83" s="60"/>
      <c r="K83" s="60"/>
      <c r="L83" s="58">
        <f>AD65+AF65</f>
        <v>84</v>
      </c>
      <c r="M83" s="57"/>
      <c r="N83" s="57"/>
      <c r="O83" s="57"/>
      <c r="P83" s="57"/>
      <c r="Q83" s="57"/>
      <c r="R83" s="57"/>
      <c r="S83" s="57"/>
      <c r="T83" s="75">
        <f t="shared" si="17"/>
        <v>267</v>
      </c>
      <c r="V83" s="61"/>
    </row>
    <row r="84" spans="1:46" s="42" customFormat="1">
      <c r="B84" s="70"/>
      <c r="F84" s="54" t="s">
        <v>2</v>
      </c>
      <c r="G84" s="54"/>
      <c r="H84" s="55"/>
      <c r="I84" s="58">
        <f>AJ65</f>
        <v>72</v>
      </c>
      <c r="J84" s="60"/>
      <c r="K84" s="60"/>
      <c r="L84" s="58">
        <f>AI65</f>
        <v>35</v>
      </c>
      <c r="M84" s="57"/>
      <c r="N84" s="57"/>
      <c r="O84" s="57"/>
      <c r="P84" s="57"/>
      <c r="Q84" s="57"/>
      <c r="R84" s="57"/>
      <c r="S84" s="57"/>
      <c r="T84" s="75">
        <f t="shared" si="17"/>
        <v>107</v>
      </c>
      <c r="V84" s="61"/>
    </row>
    <row r="85" spans="1:46" s="42" customFormat="1">
      <c r="B85" s="78"/>
      <c r="F85" s="55"/>
      <c r="G85" s="55"/>
      <c r="H85" s="55"/>
      <c r="I85" s="76">
        <f>SUM(I78:I84)</f>
        <v>1103</v>
      </c>
      <c r="J85" s="60"/>
      <c r="K85" s="60"/>
      <c r="L85" s="58">
        <f>SUM(L78:L84)</f>
        <v>374</v>
      </c>
      <c r="M85" s="57"/>
      <c r="N85" s="57"/>
      <c r="O85" s="57"/>
      <c r="P85" s="57"/>
      <c r="Q85" s="57"/>
      <c r="R85" s="57"/>
      <c r="S85" s="57"/>
      <c r="T85" s="77">
        <f>SUM(T78:T84)</f>
        <v>1477</v>
      </c>
    </row>
    <row r="86" spans="1:46" s="42" customFormat="1">
      <c r="B86" s="70"/>
      <c r="F86" s="55"/>
      <c r="G86" s="55"/>
      <c r="H86" s="55"/>
      <c r="I86" s="79">
        <f>I85/T85</f>
        <v>0.74678402166553826</v>
      </c>
      <c r="J86" s="79"/>
      <c r="K86" s="79"/>
      <c r="L86" s="79">
        <f>L85/T85</f>
        <v>0.25321597833446174</v>
      </c>
      <c r="M86" s="55"/>
      <c r="N86" s="55"/>
      <c r="O86" s="55"/>
      <c r="P86" s="55"/>
      <c r="Q86" s="55"/>
      <c r="R86" s="55"/>
      <c r="S86" s="55"/>
      <c r="T86" s="55"/>
    </row>
    <row r="87" spans="1:46" s="42" customFormat="1">
      <c r="B87" s="70"/>
      <c r="I87" s="80"/>
      <c r="J87" s="80"/>
      <c r="K87" s="80"/>
      <c r="L87" s="80"/>
    </row>
    <row r="88" spans="1:46" s="42" customFormat="1">
      <c r="B88" s="70"/>
      <c r="U88" s="45"/>
      <c r="V88" s="45"/>
      <c r="W88" s="45"/>
      <c r="X88" s="45"/>
      <c r="Y88" s="45"/>
      <c r="Z88" s="45"/>
    </row>
    <row r="89" spans="1:46" s="42" customFormat="1" ht="24.75" customHeight="1"/>
    <row r="90" spans="1:46" s="15" customFormat="1" ht="35.25" customHeight="1">
      <c r="B90" s="59" t="s">
        <v>33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</row>
    <row r="91" spans="1:46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</row>
    <row r="92" spans="1:46" s="45" customFormat="1"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W92" s="46"/>
      <c r="X92" s="46"/>
      <c r="Y92" s="47"/>
      <c r="Z92" s="48"/>
      <c r="AA92" s="48"/>
      <c r="AB92" s="48"/>
      <c r="AC92" s="46"/>
      <c r="AD92" s="46"/>
      <c r="AE92" s="46"/>
      <c r="AF92" s="48"/>
      <c r="AG92" s="46"/>
      <c r="AH92" s="46"/>
      <c r="AI92" s="46"/>
      <c r="AJ92" s="46"/>
      <c r="AK92" s="46"/>
    </row>
    <row r="93" spans="1:46" s="45" customFormat="1"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W93" s="46"/>
      <c r="X93" s="46"/>
      <c r="Y93" s="47"/>
      <c r="Z93" s="48"/>
      <c r="AA93" s="48"/>
      <c r="AB93" s="48"/>
      <c r="AC93" s="46"/>
      <c r="AD93" s="46"/>
      <c r="AE93" s="46"/>
      <c r="AF93" s="48"/>
      <c r="AG93" s="46"/>
      <c r="AH93" s="46"/>
      <c r="AI93" s="46"/>
      <c r="AJ93" s="46"/>
      <c r="AK93" s="46"/>
    </row>
    <row r="94" spans="1:46" s="45" customFormat="1"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W94" s="46"/>
      <c r="X94" s="46"/>
      <c r="Y94" s="47"/>
      <c r="Z94" s="48"/>
      <c r="AA94" s="48"/>
      <c r="AB94" s="48"/>
      <c r="AC94" s="46"/>
      <c r="AD94" s="46"/>
      <c r="AE94" s="46"/>
      <c r="AF94" s="48"/>
      <c r="AG94" s="46"/>
      <c r="AH94" s="46"/>
      <c r="AI94" s="46"/>
      <c r="AJ94" s="46"/>
      <c r="AK94" s="46"/>
    </row>
    <row r="95" spans="1:46" s="45" customFormat="1"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W95" s="46"/>
      <c r="X95" s="46"/>
      <c r="Y95" s="47"/>
      <c r="Z95" s="48"/>
      <c r="AA95" s="48"/>
      <c r="AB95" s="48"/>
      <c r="AC95" s="46"/>
      <c r="AD95" s="46"/>
      <c r="AE95" s="46"/>
      <c r="AF95" s="48"/>
      <c r="AG95" s="46"/>
      <c r="AH95" s="46"/>
      <c r="AI95" s="46"/>
      <c r="AJ95" s="46"/>
      <c r="AK95" s="46"/>
    </row>
    <row r="96" spans="1:46" s="45" customFormat="1"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W96" s="46"/>
      <c r="X96" s="46"/>
      <c r="Y96" s="47"/>
      <c r="Z96" s="48"/>
      <c r="AA96" s="48"/>
      <c r="AB96" s="48"/>
      <c r="AC96" s="46"/>
      <c r="AD96" s="46"/>
      <c r="AE96" s="46"/>
      <c r="AF96" s="48"/>
      <c r="AG96" s="46"/>
      <c r="AH96" s="46"/>
      <c r="AI96" s="46"/>
      <c r="AJ96" s="46"/>
      <c r="AK96" s="46"/>
    </row>
    <row r="97" spans="9:37" s="45" customFormat="1"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W97" s="46"/>
      <c r="X97" s="46"/>
      <c r="Y97" s="47"/>
      <c r="Z97" s="48"/>
      <c r="AA97" s="48"/>
      <c r="AB97" s="48"/>
      <c r="AC97" s="46"/>
      <c r="AD97" s="46"/>
      <c r="AE97" s="46"/>
      <c r="AF97" s="48"/>
      <c r="AG97" s="46"/>
      <c r="AH97" s="46"/>
      <c r="AI97" s="46"/>
      <c r="AJ97" s="46"/>
      <c r="AK97" s="46"/>
    </row>
    <row r="98" spans="9:37" s="45" customFormat="1"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W98" s="46"/>
      <c r="X98" s="46"/>
      <c r="Y98" s="47"/>
      <c r="Z98" s="48"/>
      <c r="AA98" s="48"/>
      <c r="AB98" s="48"/>
      <c r="AC98" s="46"/>
      <c r="AD98" s="46"/>
      <c r="AE98" s="46"/>
      <c r="AF98" s="48"/>
      <c r="AG98" s="46"/>
      <c r="AH98" s="46"/>
      <c r="AI98" s="46"/>
      <c r="AJ98" s="46"/>
      <c r="AK98" s="46"/>
    </row>
    <row r="99" spans="9:37" s="45" customFormat="1"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W99" s="46"/>
      <c r="X99" s="46"/>
      <c r="Y99" s="47"/>
      <c r="Z99" s="48"/>
      <c r="AA99" s="48"/>
      <c r="AB99" s="48"/>
      <c r="AC99" s="46"/>
      <c r="AD99" s="46"/>
      <c r="AE99" s="46"/>
      <c r="AF99" s="48"/>
      <c r="AG99" s="46"/>
      <c r="AH99" s="46"/>
      <c r="AI99" s="46"/>
      <c r="AJ99" s="46"/>
      <c r="AK99" s="46"/>
    </row>
    <row r="100" spans="9:37" s="45" customFormat="1"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W100" s="46"/>
      <c r="X100" s="46"/>
      <c r="Y100" s="47"/>
      <c r="Z100" s="48"/>
      <c r="AA100" s="48"/>
      <c r="AB100" s="48"/>
      <c r="AC100" s="46"/>
      <c r="AD100" s="46"/>
      <c r="AE100" s="46"/>
      <c r="AF100" s="48"/>
      <c r="AG100" s="46"/>
      <c r="AH100" s="46"/>
      <c r="AI100" s="46"/>
      <c r="AJ100" s="46"/>
      <c r="AK100" s="46"/>
    </row>
    <row r="101" spans="9:37" s="45" customFormat="1"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W101" s="46"/>
      <c r="X101" s="46"/>
      <c r="Y101" s="47"/>
      <c r="Z101" s="48"/>
      <c r="AA101" s="48"/>
      <c r="AB101" s="48"/>
      <c r="AC101" s="46"/>
      <c r="AD101" s="46"/>
      <c r="AE101" s="46"/>
      <c r="AF101" s="48"/>
      <c r="AG101" s="46"/>
      <c r="AH101" s="46"/>
      <c r="AI101" s="46"/>
      <c r="AJ101" s="46"/>
      <c r="AK101" s="46"/>
    </row>
    <row r="102" spans="9:37" s="45" customFormat="1"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W102" s="46"/>
      <c r="X102" s="46"/>
      <c r="Y102" s="47"/>
      <c r="Z102" s="48"/>
      <c r="AA102" s="48"/>
      <c r="AB102" s="48"/>
      <c r="AC102" s="46"/>
      <c r="AD102" s="46"/>
      <c r="AE102" s="46"/>
      <c r="AF102" s="48"/>
      <c r="AG102" s="46"/>
      <c r="AH102" s="46"/>
      <c r="AI102" s="46"/>
      <c r="AJ102" s="46"/>
      <c r="AK102" s="46"/>
    </row>
    <row r="103" spans="9:37" s="45" customFormat="1"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W103" s="46"/>
      <c r="X103" s="46"/>
      <c r="Y103" s="47"/>
      <c r="Z103" s="48"/>
      <c r="AA103" s="48"/>
      <c r="AB103" s="48"/>
      <c r="AC103" s="46"/>
      <c r="AD103" s="46"/>
      <c r="AE103" s="46"/>
      <c r="AF103" s="48"/>
      <c r="AG103" s="46"/>
      <c r="AH103" s="46"/>
      <c r="AI103" s="46"/>
      <c r="AJ103" s="46"/>
      <c r="AK103" s="46"/>
    </row>
    <row r="104" spans="9:37" s="45" customFormat="1"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</row>
    <row r="105" spans="9:37" s="45" customFormat="1"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</row>
    <row r="106" spans="9:37" s="45" customFormat="1"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</row>
    <row r="107" spans="9:37" s="45" customFormat="1"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</row>
    <row r="108" spans="9:37" s="45" customFormat="1"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9:37" s="45" customFormat="1"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</row>
    <row r="110" spans="9:37" s="45" customFormat="1"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</row>
    <row r="111" spans="9:37" s="45" customFormat="1"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9:37" s="45" customFormat="1"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9:19"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</sheetData>
  <sortState ref="B15:AP64">
    <sortCondition ref="B15:B64"/>
  </sortState>
  <mergeCells count="43">
    <mergeCell ref="B66:AE66"/>
    <mergeCell ref="AP9:AP11"/>
    <mergeCell ref="AH9:AH11"/>
    <mergeCell ref="AK9:AK11"/>
    <mergeCell ref="X8:X11"/>
    <mergeCell ref="T8:W8"/>
    <mergeCell ref="AD7:AH8"/>
    <mergeCell ref="AI7:AK8"/>
    <mergeCell ref="AL7:AP8"/>
    <mergeCell ref="AL9:AM10"/>
    <mergeCell ref="AN9:AO10"/>
    <mergeCell ref="B7:B11"/>
    <mergeCell ref="M9:M11"/>
    <mergeCell ref="C7:G8"/>
    <mergeCell ref="H7:J8"/>
    <mergeCell ref="K7:M8"/>
    <mergeCell ref="C9:D10"/>
    <mergeCell ref="E9:F10"/>
    <mergeCell ref="G9:G11"/>
    <mergeCell ref="B1:AR1"/>
    <mergeCell ref="B2:AR2"/>
    <mergeCell ref="B4:AR4"/>
    <mergeCell ref="F5:W5"/>
    <mergeCell ref="Y5:AJ5"/>
    <mergeCell ref="H9:I10"/>
    <mergeCell ref="J9:J11"/>
    <mergeCell ref="K9:L10"/>
    <mergeCell ref="N8:S8"/>
    <mergeCell ref="N7:X7"/>
    <mergeCell ref="N10:O10"/>
    <mergeCell ref="N9:S9"/>
    <mergeCell ref="P10:Q10"/>
    <mergeCell ref="R10:S10"/>
    <mergeCell ref="Y7:AC8"/>
    <mergeCell ref="AF9:AG10"/>
    <mergeCell ref="AI9:AJ10"/>
    <mergeCell ref="V10:W10"/>
    <mergeCell ref="Y9:Z10"/>
    <mergeCell ref="AA9:AB10"/>
    <mergeCell ref="AD9:AE10"/>
    <mergeCell ref="AC9:AC11"/>
    <mergeCell ref="T9:W9"/>
    <mergeCell ref="T10:U10"/>
  </mergeCells>
  <phoneticPr fontId="9" type="noConversion"/>
  <printOptions horizontalCentered="1"/>
  <pageMargins left="0.59055118110236227" right="0.59055118110236227" top="0.15748031496062992" bottom="0.15748031496062992" header="0" footer="0"/>
  <pageSetup paperSize="9" scale="47" fitToHeight="2" orientation="landscape" r:id="rId1"/>
  <headerFooter alignWithMargins="0"/>
  <rowBreaks count="1" manualBreakCount="1">
    <brk id="68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3.1.2</vt:lpstr>
      <vt:lpstr>'3.1.2'!_1Àrea_d_impressió</vt:lpstr>
      <vt:lpstr>'3.1.2'!Àrea_d'impressió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2010-04-29T09:05:13Z</cp:lastPrinted>
  <dcterms:created xsi:type="dcterms:W3CDTF">2006-07-06T11:28:39Z</dcterms:created>
  <dcterms:modified xsi:type="dcterms:W3CDTF">2011-09-05T11:53:27Z</dcterms:modified>
</cp:coreProperties>
</file>