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320" windowHeight="12405"/>
  </bookViews>
  <sheets>
    <sheet name="1351" sheetId="1" r:id="rId1"/>
  </sheets>
  <definedNames>
    <definedName name="_1Àrea_d_impressió" localSheetId="0">'1351'!$A$1:$H$65</definedName>
    <definedName name="_xlnm.Print_Area" localSheetId="0">'1351'!$A$1:$H$64</definedName>
    <definedName name="_xlnm.Print_Titles" localSheetId="0">'1351'!$5:$6</definedName>
  </definedNames>
  <calcPr calcId="125725"/>
</workbook>
</file>

<file path=xl/calcChain.xml><?xml version="1.0" encoding="utf-8"?>
<calcChain xmlns="http://schemas.openxmlformats.org/spreadsheetml/2006/main">
  <c r="D62" i="1"/>
  <c r="E61"/>
  <c r="F61"/>
  <c r="G61"/>
  <c r="D61"/>
  <c r="E52"/>
  <c r="F52"/>
  <c r="G52"/>
  <c r="D52"/>
  <c r="E36"/>
  <c r="F36"/>
  <c r="G36"/>
  <c r="D36"/>
  <c r="E25"/>
  <c r="F25"/>
  <c r="G25"/>
  <c r="D25"/>
  <c r="E15"/>
  <c r="F15"/>
  <c r="G15"/>
  <c r="D15"/>
  <c r="F60" l="1"/>
  <c r="F59"/>
  <c r="F58"/>
  <c r="F57"/>
  <c r="F56"/>
  <c r="F55"/>
  <c r="F54"/>
  <c r="F51"/>
  <c r="G50"/>
  <c r="E50"/>
  <c r="D50"/>
  <c r="F50" s="1"/>
  <c r="F49"/>
  <c r="G48"/>
  <c r="E48"/>
  <c r="D48"/>
  <c r="F47"/>
  <c r="F46"/>
  <c r="F45"/>
  <c r="F44"/>
  <c r="F43"/>
  <c r="F42"/>
  <c r="F41"/>
  <c r="F40"/>
  <c r="F39"/>
  <c r="F38"/>
  <c r="H36"/>
  <c r="F35"/>
  <c r="F34"/>
  <c r="F33"/>
  <c r="F32"/>
  <c r="F31"/>
  <c r="F30"/>
  <c r="F29"/>
  <c r="F28"/>
  <c r="F27"/>
  <c r="F24"/>
  <c r="F23"/>
  <c r="F22"/>
  <c r="F21"/>
  <c r="F20"/>
  <c r="F19"/>
  <c r="F18"/>
  <c r="F17"/>
  <c r="F14"/>
  <c r="F13"/>
  <c r="F12"/>
  <c r="F11"/>
  <c r="F10"/>
  <c r="F9"/>
  <c r="F8"/>
  <c r="G62" l="1"/>
  <c r="E62"/>
  <c r="F48"/>
  <c r="F62" s="1"/>
</calcChain>
</file>

<file path=xl/sharedStrings.xml><?xml version="1.0" encoding="utf-8"?>
<sst xmlns="http://schemas.openxmlformats.org/spreadsheetml/2006/main" count="111" uniqueCount="100">
  <si>
    <t>1.3.5 Estudiantat de doctorat</t>
  </si>
  <si>
    <t>1.3.5.1 RESUM DE LA MATRÍCULA DE DOCTORAT: TIPOLOGIA DE L'ESTUDIANTAT I DETALL DELS CRÈDITS MATRICULATS PER PROGRAMES</t>
  </si>
  <si>
    <t>Unitat</t>
  </si>
  <si>
    <t>Nom programa</t>
  </si>
  <si>
    <t>Nombre d'estudiantat</t>
  </si>
  <si>
    <t>Total crèdits matriculats (estudiants en programes)</t>
  </si>
  <si>
    <t>Matriculat en programes</t>
  </si>
  <si>
    <t>Matriculat en tutoria</t>
  </si>
  <si>
    <t>Total estudiantat</t>
  </si>
  <si>
    <t>1. ARQUITECTURA, URBANISME I EDIFICACIÓ</t>
  </si>
  <si>
    <t>703 AC</t>
  </si>
  <si>
    <t>Doctorat en Teoria i Història de l'Arquitectura</t>
  </si>
  <si>
    <t>704 CA1</t>
  </si>
  <si>
    <t>Doctorat en Àmbits de Recerca en l'Energia i el Medi Ambient a l'Arquitectura</t>
  </si>
  <si>
    <t>Doctorat en Gestió i Valoració Urbana i Arquitectònica</t>
  </si>
  <si>
    <t>Doctorat en Tecnologia de l'Arquitectura, Edificació i Urbanisme</t>
  </si>
  <si>
    <t>718 EGA1</t>
  </si>
  <si>
    <t>Doctorat en Comunicació Visual en Arquitectura i Disseny</t>
  </si>
  <si>
    <t>735 PA</t>
  </si>
  <si>
    <t>Doctorat en Projectes Arquitectònics</t>
  </si>
  <si>
    <t>740 UOT</t>
  </si>
  <si>
    <t>Doctorat en Urbanisme</t>
  </si>
  <si>
    <t>TOTAL</t>
  </si>
  <si>
    <t>2. CIÈNCIES</t>
  </si>
  <si>
    <t>200 FME</t>
  </si>
  <si>
    <t>Doctorat en Matemàtica Aplicada</t>
  </si>
  <si>
    <t>300 EPSC</t>
  </si>
  <si>
    <t>Doctorat en Ciència i Tecnologia Aerospacial</t>
  </si>
  <si>
    <t>715 EIO</t>
  </si>
  <si>
    <t>Doctorat en Estadística i Investigació Operativa</t>
  </si>
  <si>
    <t>720 FA</t>
  </si>
  <si>
    <t>Doctorat en Física Computacional i Aplicada</t>
  </si>
  <si>
    <t>731 OO</t>
  </si>
  <si>
    <t>Doctorat en Enginyeria Òptica</t>
  </si>
  <si>
    <t>745 EAB</t>
  </si>
  <si>
    <t>Doctorat en Tecnologia Agroalimentària i Biotecnologia</t>
  </si>
  <si>
    <t>893 ICFO</t>
  </si>
  <si>
    <t>Doctorat en Fotònica</t>
  </si>
  <si>
    <t>Erasmus Mundus joint Doctorate program Europhotonics, in Photonics Engineering, Nanophotonics and Biophotonics</t>
  </si>
  <si>
    <t>3.  ENGINYERIA CIVIL</t>
  </si>
  <si>
    <t>250 ETSECCPB</t>
  </si>
  <si>
    <t>Doctorat en Enginyeria Civil</t>
  </si>
  <si>
    <t>706 EC</t>
  </si>
  <si>
    <t>Doctorat en Enginyeria de la Construcció</t>
  </si>
  <si>
    <t>708 ETCG</t>
  </si>
  <si>
    <t>Doctorat en Enginyeria del Terreny</t>
  </si>
  <si>
    <t>711 EHMA</t>
  </si>
  <si>
    <t>Doctorat en Ciències del Mar</t>
  </si>
  <si>
    <t>722 ITT</t>
  </si>
  <si>
    <t>Doctorat en Enginyeria i Infraestructures del Transport</t>
  </si>
  <si>
    <t>736 PE</t>
  </si>
  <si>
    <t>Doctorat en Enginyeria Ambiental</t>
  </si>
  <si>
    <t>737 RMEE</t>
  </si>
  <si>
    <t>Doctorat en Anàlisi Estructural</t>
  </si>
  <si>
    <t>742 CEN</t>
  </si>
  <si>
    <t>Doctorat en Ciència i Enginyeria Nàutiques</t>
  </si>
  <si>
    <t>4. ENGINYERIA INDUSTRIAL</t>
  </si>
  <si>
    <t>440 IOC</t>
  </si>
  <si>
    <t>Doctorat en Automàtica, Robòtica i Visió</t>
  </si>
  <si>
    <t>480 IS.UPC</t>
  </si>
  <si>
    <t>Doctorat en Sostenibilitat</t>
  </si>
  <si>
    <t>702 CMEM</t>
  </si>
  <si>
    <t>Doctorat en Ciència i Enginyeria dels Materials</t>
  </si>
  <si>
    <t>707 ESAII</t>
  </si>
  <si>
    <t>Doctorat en Enginyeria Biomèdica</t>
  </si>
  <si>
    <t>709 EE</t>
  </si>
  <si>
    <t>Doctorat en Enginyeria Elèctrica</t>
  </si>
  <si>
    <t>713 EQ</t>
  </si>
  <si>
    <t>Doctorat en Enginyeria de Processos Químics</t>
  </si>
  <si>
    <t>Doctorat en Polímers i Biopolímers</t>
  </si>
  <si>
    <t>714 ETP</t>
  </si>
  <si>
    <t>Doctorat en Enginyeria Tèxtil i Paperera</t>
  </si>
  <si>
    <t>721 FEN</t>
  </si>
  <si>
    <t>724 MMT</t>
  </si>
  <si>
    <t>Doctorat en Enginyeria Tèrmica</t>
  </si>
  <si>
    <t>729 MF</t>
  </si>
  <si>
    <t>Doctorat en Mecànica, Fluïds i Aeronàutica</t>
  </si>
  <si>
    <t>732 OE</t>
  </si>
  <si>
    <t>Doctorat en Administració i Direcció d'Empreses</t>
  </si>
  <si>
    <t>Doctorat en Enginyeria de Projectes i Sistemes</t>
  </si>
  <si>
    <t>741 EMRN</t>
  </si>
  <si>
    <t>Doctorat en Recursos Naturals i Medi Ambient</t>
  </si>
  <si>
    <t>5. ENGINYERIA DE LES TIC</t>
  </si>
  <si>
    <t>701 AC</t>
  </si>
  <si>
    <t>Doctorat en Arquitectura de Computadors</t>
  </si>
  <si>
    <t>710 EEL</t>
  </si>
  <si>
    <t>Doctorat en Enginyeria Electrònica</t>
  </si>
  <si>
    <t>723 LSI</t>
  </si>
  <si>
    <t>Doctorat en Computació</t>
  </si>
  <si>
    <t>Doctorat en Intel·ligència Artificial</t>
  </si>
  <si>
    <t>739 TSC</t>
  </si>
  <si>
    <t>Doctorat en Teoria del Senyal i Comunicacions</t>
  </si>
  <si>
    <t>744 ENTEL</t>
  </si>
  <si>
    <t>Doctorat en Enginyeria Telemàtica</t>
  </si>
  <si>
    <t>340 EPSEVG</t>
  </si>
  <si>
    <t>Erasmus Mundus joint Doctorate in Interactive and Cognitive Environments</t>
  </si>
  <si>
    <t>TOTAL UPC</t>
  </si>
  <si>
    <t>Dades a 5 de juliol de 2011</t>
  </si>
  <si>
    <t>Doctorat en Enginyeria Nuclear i de les Radiacions Ionitzants</t>
  </si>
  <si>
    <t>Doctorat en Enginyeria Sísmica i Dinàmica Estructural</t>
  </si>
</sst>
</file>

<file path=xl/styles.xml><?xml version="1.0" encoding="utf-8"?>
<styleSheet xmlns="http://schemas.openxmlformats.org/spreadsheetml/2006/main">
  <numFmts count="3">
    <numFmt numFmtId="164" formatCode="_(#,##0_);_(\(#,##0\);_(&quot;-&quot;_);_(@_)"/>
    <numFmt numFmtId="165" formatCode="_(#,##0.00_);_(\(#,##0.00\);_(&quot;-&quot;_);_(@_)"/>
    <numFmt numFmtId="166" formatCode="#,##0.0"/>
  </numFmts>
  <fonts count="13">
    <font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indexed="56"/>
      <name val="Arial"/>
      <family val="2"/>
    </font>
    <font>
      <sz val="10"/>
      <color theme="3"/>
      <name val="Arial"/>
      <family val="2"/>
    </font>
    <font>
      <sz val="8"/>
      <color indexed="56"/>
      <name val="Arial"/>
      <family val="2"/>
    </font>
    <font>
      <sz val="8"/>
      <color rgb="FF003366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9">
    <xf numFmtId="0" fontId="0" fillId="0" borderId="0"/>
    <xf numFmtId="0" fontId="3" fillId="3" borderId="1">
      <alignment horizontal="left" vertical="center"/>
    </xf>
    <xf numFmtId="0" fontId="5" fillId="0" borderId="3" applyNumberFormat="0" applyFont="0" applyFill="0" applyAlignment="0" applyProtection="0">
      <alignment horizontal="center" vertical="top" wrapText="1"/>
    </xf>
    <xf numFmtId="0" fontId="6" fillId="4" borderId="5" applyNumberFormat="0" applyFont="0" applyFill="0" applyAlignment="0" applyProtection="0"/>
    <xf numFmtId="0" fontId="1" fillId="0" borderId="7" applyNumberFormat="0" applyFont="0" applyFill="0" applyAlignment="0" applyProtection="0"/>
    <xf numFmtId="0" fontId="6" fillId="4" borderId="9" applyNumberFormat="0" applyFont="0" applyFill="0" applyAlignment="0" applyProtection="0"/>
    <xf numFmtId="0" fontId="5" fillId="5" borderId="1">
      <alignment horizontal="center" vertical="center" wrapText="1"/>
    </xf>
    <xf numFmtId="0" fontId="6" fillId="4" borderId="13" applyNumberFormat="0" applyFont="0" applyFill="0" applyAlignment="0" applyProtection="0"/>
    <xf numFmtId="3" fontId="3" fillId="7" borderId="1" applyNumberFormat="0">
      <alignment vertical="center"/>
    </xf>
    <xf numFmtId="4" fontId="8" fillId="10" borderId="1" applyNumberFormat="0">
      <alignment vertical="center"/>
    </xf>
    <xf numFmtId="0" fontId="8" fillId="10" borderId="1">
      <alignment horizontal="left" vertical="center"/>
    </xf>
    <xf numFmtId="4" fontId="8" fillId="12" borderId="1" applyNumberFormat="0">
      <alignment vertical="center"/>
    </xf>
    <xf numFmtId="0" fontId="10" fillId="2" borderId="0">
      <alignment horizontal="left" vertical="center"/>
    </xf>
    <xf numFmtId="0" fontId="1" fillId="0" borderId="17" applyNumberFormat="0" applyFont="0" applyFill="0" applyAlignment="0" applyProtection="0"/>
    <xf numFmtId="0" fontId="6" fillId="4" borderId="19" applyNumberFormat="0" applyFont="0" applyFill="0" applyAlignment="0" applyProtection="0"/>
    <xf numFmtId="0" fontId="1" fillId="0" borderId="21" applyNumberFormat="0" applyFont="0" applyFill="0" applyAlignment="0" applyProtection="0"/>
    <xf numFmtId="0" fontId="12" fillId="0" borderId="23" applyNumberFormat="0" applyFont="0" applyFill="0" applyAlignment="0" applyProtection="0">
      <alignment horizontal="center" vertical="top" wrapText="1"/>
    </xf>
    <xf numFmtId="4" fontId="5" fillId="5" borderId="1">
      <alignment horizontal="left" vertical="center"/>
    </xf>
    <xf numFmtId="0" fontId="8" fillId="12" borderId="1">
      <alignment horizontal="left" vertical="center"/>
    </xf>
    <xf numFmtId="0" fontId="8" fillId="4" borderId="1">
      <alignment horizontal="left" vertical="center"/>
    </xf>
    <xf numFmtId="0" fontId="8" fillId="4" borderId="1">
      <alignment horizontal="left" vertical="center"/>
    </xf>
    <xf numFmtId="3" fontId="3" fillId="13" borderId="1" applyNumberFormat="0">
      <alignment vertical="center"/>
    </xf>
    <xf numFmtId="4" fontId="3" fillId="4" borderId="1" applyNumberFormat="0">
      <alignment vertical="center"/>
    </xf>
    <xf numFmtId="4" fontId="3" fillId="10" borderId="1" applyNumberFormat="0">
      <alignment vertical="center"/>
    </xf>
    <xf numFmtId="0" fontId="5" fillId="14" borderId="1">
      <alignment horizontal="center" vertical="center"/>
    </xf>
    <xf numFmtId="3" fontId="3" fillId="4" borderId="0" applyNumberFormat="0">
      <alignment vertical="center"/>
    </xf>
    <xf numFmtId="4" fontId="8" fillId="4" borderId="1" applyNumberFormat="0">
      <alignment vertical="center"/>
    </xf>
    <xf numFmtId="0" fontId="5" fillId="5" borderId="1">
      <alignment horizontal="center" vertical="center"/>
    </xf>
    <xf numFmtId="0" fontId="1" fillId="0" borderId="0" applyNumberFormat="0" applyProtection="0">
      <alignment horizontal="right"/>
    </xf>
  </cellStyleXfs>
  <cellXfs count="60">
    <xf numFmtId="0" fontId="0" fillId="0" borderId="0" xfId="0"/>
    <xf numFmtId="0" fontId="2" fillId="2" borderId="0" xfId="0" applyFont="1" applyFill="1" applyAlignment="1">
      <alignment vertical="center"/>
    </xf>
    <xf numFmtId="0" fontId="4" fillId="3" borderId="0" xfId="1" applyFont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4" fillId="3" borderId="2" xfId="1" applyFont="1" applyBorder="1" applyAlignment="1">
      <alignment vertical="center"/>
    </xf>
    <xf numFmtId="0" fontId="4" fillId="3" borderId="0" xfId="1" applyFont="1" applyBorder="1" applyAlignment="1">
      <alignment vertical="center"/>
    </xf>
    <xf numFmtId="0" fontId="2" fillId="2" borderId="4" xfId="2" applyFont="1" applyFill="1" applyBorder="1" applyAlignment="1">
      <alignment vertical="center"/>
    </xf>
    <xf numFmtId="0" fontId="2" fillId="2" borderId="6" xfId="3" applyFont="1" applyFill="1" applyBorder="1" applyAlignment="1">
      <alignment horizontal="left" vertical="center"/>
    </xf>
    <xf numFmtId="0" fontId="2" fillId="2" borderId="6" xfId="3" applyFont="1" applyFill="1" applyBorder="1" applyAlignment="1">
      <alignment vertical="center" wrapText="1"/>
    </xf>
    <xf numFmtId="0" fontId="2" fillId="2" borderId="6" xfId="3" applyFont="1" applyFill="1" applyBorder="1" applyAlignment="1">
      <alignment vertical="center"/>
    </xf>
    <xf numFmtId="0" fontId="2" fillId="2" borderId="8" xfId="4" applyFont="1" applyFill="1" applyBorder="1" applyAlignment="1">
      <alignment vertical="center"/>
    </xf>
    <xf numFmtId="0" fontId="2" fillId="2" borderId="10" xfId="5" applyFont="1" applyFill="1" applyBorder="1" applyAlignment="1">
      <alignment vertical="center"/>
    </xf>
    <xf numFmtId="0" fontId="2" fillId="2" borderId="14" xfId="7" applyFont="1" applyFill="1" applyBorder="1" applyAlignment="1">
      <alignment vertical="center"/>
    </xf>
    <xf numFmtId="0" fontId="4" fillId="2" borderId="10" xfId="5" applyFont="1" applyFill="1" applyBorder="1" applyAlignment="1">
      <alignment vertical="center" wrapText="1"/>
    </xf>
    <xf numFmtId="0" fontId="7" fillId="6" borderId="11" xfId="6" applyFont="1" applyFill="1" applyBorder="1">
      <alignment horizontal="center" vertical="center" wrapText="1"/>
    </xf>
    <xf numFmtId="0" fontId="4" fillId="2" borderId="14" xfId="7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3" borderId="16" xfId="1" applyFont="1" applyBorder="1" applyAlignment="1">
      <alignment horizontal="left" vertical="center"/>
    </xf>
    <xf numFmtId="0" fontId="2" fillId="2" borderId="10" xfId="5" applyFont="1" applyFill="1" applyBorder="1" applyAlignment="1">
      <alignment horizontal="right" vertical="center" wrapText="1"/>
    </xf>
    <xf numFmtId="0" fontId="2" fillId="8" borderId="11" xfId="8" applyNumberFormat="1" applyFont="1" applyFill="1" applyBorder="1" applyAlignment="1">
      <alignment horizontal="left" vertical="center" wrapText="1"/>
    </xf>
    <xf numFmtId="164" fontId="2" fillId="8" borderId="11" xfId="8" applyNumberFormat="1" applyFont="1" applyFill="1" applyBorder="1" applyAlignment="1">
      <alignment horizontal="right" vertical="center" wrapText="1"/>
    </xf>
    <xf numFmtId="165" fontId="2" fillId="8" borderId="11" xfId="8" applyNumberFormat="1" applyFont="1" applyFill="1" applyBorder="1" applyAlignment="1">
      <alignment horizontal="right" vertical="center" wrapText="1"/>
    </xf>
    <xf numFmtId="0" fontId="2" fillId="2" borderId="14" xfId="7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9" borderId="11" xfId="8" applyNumberFormat="1" applyFont="1" applyFill="1" applyBorder="1" applyAlignment="1">
      <alignment horizontal="left" vertical="center" wrapText="1"/>
    </xf>
    <xf numFmtId="164" fontId="2" fillId="9" borderId="11" xfId="8" applyNumberFormat="1" applyFont="1" applyFill="1" applyBorder="1" applyAlignment="1">
      <alignment horizontal="right" vertical="center" wrapText="1"/>
    </xf>
    <xf numFmtId="165" fontId="2" fillId="9" borderId="11" xfId="8" applyNumberFormat="1" applyFont="1" applyFill="1" applyBorder="1" applyAlignment="1">
      <alignment horizontal="right" vertical="center" wrapText="1"/>
    </xf>
    <xf numFmtId="3" fontId="7" fillId="11" borderId="11" xfId="9" applyNumberFormat="1" applyFont="1" applyFill="1" applyBorder="1" applyAlignment="1">
      <alignment horizontal="right" vertical="center" wrapText="1"/>
    </xf>
    <xf numFmtId="4" fontId="7" fillId="11" borderId="11" xfId="9" applyNumberFormat="1" applyFont="1" applyFill="1" applyBorder="1" applyAlignment="1">
      <alignment horizontal="right" vertical="center" wrapText="1"/>
    </xf>
    <xf numFmtId="0" fontId="2" fillId="2" borderId="10" xfId="5" applyFont="1" applyFill="1" applyBorder="1" applyAlignment="1">
      <alignment horizontal="right" vertical="center"/>
    </xf>
    <xf numFmtId="0" fontId="2" fillId="2" borderId="14" xfId="7" applyFont="1" applyFill="1" applyBorder="1" applyAlignment="1">
      <alignment horizontal="right" vertical="center"/>
    </xf>
    <xf numFmtId="3" fontId="2" fillId="2" borderId="14" xfId="7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vertical="center" wrapText="1"/>
    </xf>
    <xf numFmtId="166" fontId="7" fillId="11" borderId="11" xfId="9" applyNumberFormat="1" applyFont="1" applyFill="1" applyBorder="1" applyAlignment="1">
      <alignment horizontal="right" vertical="center" wrapText="1"/>
    </xf>
    <xf numFmtId="0" fontId="9" fillId="8" borderId="11" xfId="8" applyNumberFormat="1" applyFont="1" applyFill="1" applyBorder="1" applyAlignment="1">
      <alignment horizontal="left" vertical="center" wrapText="1"/>
    </xf>
    <xf numFmtId="164" fontId="9" fillId="8" borderId="11" xfId="8" applyNumberFormat="1" applyFont="1" applyFill="1" applyBorder="1" applyAlignment="1">
      <alignment horizontal="right" vertical="center" wrapText="1"/>
    </xf>
    <xf numFmtId="165" fontId="9" fillId="8" borderId="11" xfId="8" applyNumberFormat="1" applyFont="1" applyFill="1" applyBorder="1" applyAlignment="1">
      <alignment horizontal="right" vertical="center" wrapText="1"/>
    </xf>
    <xf numFmtId="3" fontId="7" fillId="11" borderId="11" xfId="11" applyNumberFormat="1" applyFont="1" applyFill="1" applyBorder="1" applyAlignment="1">
      <alignment horizontal="right" vertical="center"/>
    </xf>
    <xf numFmtId="4" fontId="7" fillId="11" borderId="11" xfId="11" applyNumberFormat="1" applyFont="1" applyFill="1" applyBorder="1" applyAlignment="1">
      <alignment horizontal="right" vertical="center"/>
    </xf>
    <xf numFmtId="3" fontId="7" fillId="6" borderId="11" xfId="11" applyNumberFormat="1" applyFont="1" applyFill="1" applyBorder="1" applyAlignment="1">
      <alignment horizontal="right" vertical="center"/>
    </xf>
    <xf numFmtId="4" fontId="7" fillId="6" borderId="11" xfId="11" applyNumberFormat="1" applyFont="1" applyFill="1" applyBorder="1" applyAlignment="1">
      <alignment horizontal="right" vertical="center"/>
    </xf>
    <xf numFmtId="0" fontId="11" fillId="2" borderId="11" xfId="12" applyFont="1" applyBorder="1">
      <alignment horizontal="left" vertical="center"/>
    </xf>
    <xf numFmtId="0" fontId="2" fillId="2" borderId="18" xfId="13" applyFont="1" applyFill="1" applyBorder="1" applyAlignment="1">
      <alignment vertical="center"/>
    </xf>
    <xf numFmtId="0" fontId="2" fillId="2" borderId="20" xfId="14" applyFont="1" applyFill="1" applyBorder="1" applyAlignment="1">
      <alignment horizontal="left" vertical="center"/>
    </xf>
    <xf numFmtId="0" fontId="2" fillId="2" borderId="20" xfId="14" applyFont="1" applyFill="1" applyBorder="1" applyAlignment="1">
      <alignment vertical="center" wrapText="1"/>
    </xf>
    <xf numFmtId="0" fontId="2" fillId="2" borderId="20" xfId="14" applyFont="1" applyFill="1" applyBorder="1" applyAlignment="1">
      <alignment vertical="center"/>
    </xf>
    <xf numFmtId="0" fontId="2" fillId="2" borderId="22" xfId="15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7" fillId="11" borderId="11" xfId="9" applyNumberFormat="1" applyFont="1" applyFill="1" applyBorder="1" applyAlignment="1">
      <alignment horizontal="left" vertical="center" wrapText="1"/>
    </xf>
    <xf numFmtId="0" fontId="4" fillId="3" borderId="11" xfId="1" applyFont="1" applyBorder="1" applyAlignment="1">
      <alignment horizontal="left" vertical="center"/>
    </xf>
    <xf numFmtId="0" fontId="7" fillId="11" borderId="11" xfId="10" applyFont="1" applyFill="1" applyBorder="1" applyAlignment="1">
      <alignment horizontal="left" vertical="center" wrapText="1"/>
    </xf>
    <xf numFmtId="0" fontId="7" fillId="6" borderId="11" xfId="11" applyNumberFormat="1" applyFont="1" applyFill="1" applyBorder="1" applyAlignment="1">
      <alignment horizontal="left" vertical="center"/>
    </xf>
    <xf numFmtId="0" fontId="11" fillId="2" borderId="11" xfId="12" applyFont="1" applyBorder="1" applyAlignment="1">
      <alignment horizontal="left" vertical="center"/>
    </xf>
    <xf numFmtId="0" fontId="7" fillId="6" borderId="12" xfId="6" applyFont="1" applyFill="1" applyBorder="1" applyAlignment="1">
      <alignment horizontal="center" vertical="center" wrapText="1"/>
    </xf>
    <xf numFmtId="0" fontId="7" fillId="6" borderId="15" xfId="6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7" fillId="6" borderId="11" xfId="6" applyFont="1" applyFill="1" applyBorder="1" applyAlignment="1">
      <alignment horizontal="center" vertical="center" wrapText="1"/>
    </xf>
  </cellXfs>
  <cellStyles count="29">
    <cellStyle name="BodeExteior" xfId="16"/>
    <cellStyle name="BordeEsqDI" xfId="15"/>
    <cellStyle name="BordeEsqDS" xfId="4"/>
    <cellStyle name="BordeEsqII" xfId="13"/>
    <cellStyle name="BordeEsqIS" xfId="2"/>
    <cellStyle name="BordeTablaDer" xfId="7"/>
    <cellStyle name="BordeTablaInf" xfId="14"/>
    <cellStyle name="BordeTablaIzq" xfId="5"/>
    <cellStyle name="BordeTablaSup" xfId="3"/>
    <cellStyle name="CMenuIzq" xfId="17"/>
    <cellStyle name="CMenuIzqTotal" xfId="18"/>
    <cellStyle name="CMenuIzqTotal0" xfId="19"/>
    <cellStyle name="CMenuIzqTotal1" xfId="20"/>
    <cellStyle name="CMenuIzqTotal2" xfId="10"/>
    <cellStyle name="comentario" xfId="12"/>
    <cellStyle name="fColor1" xfId="8"/>
    <cellStyle name="fColor2" xfId="21"/>
    <cellStyle name="fColor3" xfId="22"/>
    <cellStyle name="fColor4" xfId="23"/>
    <cellStyle name="fSubTitulo" xfId="1"/>
    <cellStyle name="fTitularOscura" xfId="24"/>
    <cellStyle name="fTitulo" xfId="6"/>
    <cellStyle name="fTotal0" xfId="25"/>
    <cellStyle name="fTotal1" xfId="26"/>
    <cellStyle name="fTotal1Columna" xfId="27"/>
    <cellStyle name="fTotal2" xfId="9"/>
    <cellStyle name="fTotal3" xfId="11"/>
    <cellStyle name="Normal" xfId="0" builtinId="0"/>
    <cellStyle name="SinEstilo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4"/>
  <sheetViews>
    <sheetView tabSelected="1" zoomScaleNormal="100" workbookViewId="0">
      <selection activeCell="I18" sqref="I18"/>
    </sheetView>
  </sheetViews>
  <sheetFormatPr defaultColWidth="11.42578125" defaultRowHeight="12.75"/>
  <cols>
    <col min="1" max="1" width="0.5703125" style="1" customWidth="1"/>
    <col min="2" max="2" width="18.7109375" style="49" bestFit="1" customWidth="1"/>
    <col min="3" max="3" width="68.42578125" style="25" customWidth="1"/>
    <col min="4" max="4" width="14" style="1" customWidth="1"/>
    <col min="5" max="5" width="12.42578125" style="1" customWidth="1"/>
    <col min="6" max="6" width="14" style="1" customWidth="1"/>
    <col min="7" max="7" width="17.7109375" style="1" customWidth="1"/>
    <col min="8" max="8" width="0.5703125" style="1" customWidth="1"/>
    <col min="9" max="9" width="12.7109375" style="3" bestFit="1" customWidth="1"/>
    <col min="10" max="76" width="11.42578125" style="3"/>
    <col min="77" max="16384" width="11.42578125" style="1"/>
  </cols>
  <sheetData>
    <row r="1" spans="1:76" ht="18" customHeight="1">
      <c r="B1" s="57" t="s">
        <v>0</v>
      </c>
      <c r="C1" s="58"/>
      <c r="D1" s="58"/>
      <c r="E1" s="58"/>
      <c r="F1" s="58"/>
      <c r="G1" s="2"/>
    </row>
    <row r="2" spans="1:76">
      <c r="B2" s="4" t="s">
        <v>1</v>
      </c>
      <c r="C2" s="5"/>
      <c r="D2" s="5"/>
      <c r="E2" s="5"/>
      <c r="F2" s="5"/>
      <c r="G2" s="2"/>
    </row>
    <row r="4" spans="1:76" ht="3.95" customHeight="1">
      <c r="A4" s="6"/>
      <c r="B4" s="7"/>
      <c r="C4" s="8"/>
      <c r="D4" s="9"/>
      <c r="E4" s="9"/>
      <c r="F4" s="9"/>
      <c r="G4" s="9"/>
      <c r="H4" s="10"/>
    </row>
    <row r="5" spans="1:76" ht="24.75" customHeight="1">
      <c r="A5" s="11"/>
      <c r="B5" s="59" t="s">
        <v>2</v>
      </c>
      <c r="C5" s="59" t="s">
        <v>3</v>
      </c>
      <c r="D5" s="59" t="s">
        <v>4</v>
      </c>
      <c r="E5" s="59"/>
      <c r="F5" s="59"/>
      <c r="G5" s="55" t="s">
        <v>5</v>
      </c>
      <c r="H5" s="12"/>
    </row>
    <row r="6" spans="1:76" s="17" customFormat="1" ht="34.5" customHeight="1">
      <c r="A6" s="13"/>
      <c r="B6" s="59"/>
      <c r="C6" s="59"/>
      <c r="D6" s="14" t="s">
        <v>6</v>
      </c>
      <c r="E6" s="14" t="s">
        <v>7</v>
      </c>
      <c r="F6" s="14" t="s">
        <v>8</v>
      </c>
      <c r="G6" s="56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</row>
    <row r="7" spans="1:76" ht="19.5" customHeight="1">
      <c r="A7" s="11"/>
      <c r="B7" s="51" t="s">
        <v>9</v>
      </c>
      <c r="C7" s="51"/>
      <c r="D7" s="51"/>
      <c r="E7" s="51"/>
      <c r="F7" s="51"/>
      <c r="G7" s="18"/>
      <c r="H7" s="12"/>
    </row>
    <row r="8" spans="1:76" s="25" customFormat="1" ht="19.5" customHeight="1">
      <c r="A8" s="19"/>
      <c r="B8" s="20" t="s">
        <v>10</v>
      </c>
      <c r="C8" s="20" t="s">
        <v>11</v>
      </c>
      <c r="D8" s="21">
        <v>6</v>
      </c>
      <c r="E8" s="21">
        <v>89</v>
      </c>
      <c r="F8" s="21">
        <f>SUM(D8:E8)</f>
        <v>95</v>
      </c>
      <c r="G8" s="22">
        <v>90</v>
      </c>
      <c r="H8" s="2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</row>
    <row r="9" spans="1:76" s="25" customFormat="1" ht="19.5" customHeight="1">
      <c r="A9" s="19"/>
      <c r="B9" s="26" t="s">
        <v>12</v>
      </c>
      <c r="C9" s="26" t="s">
        <v>13</v>
      </c>
      <c r="D9" s="27">
        <v>1</v>
      </c>
      <c r="E9" s="27">
        <v>51</v>
      </c>
      <c r="F9" s="27">
        <f t="shared" ref="F9:F14" si="0">SUM(D9:E9)</f>
        <v>52</v>
      </c>
      <c r="G9" s="28">
        <v>0</v>
      </c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</row>
    <row r="10" spans="1:76" s="25" customFormat="1" ht="19.5" customHeight="1">
      <c r="A10" s="19"/>
      <c r="B10" s="20" t="s">
        <v>12</v>
      </c>
      <c r="C10" s="20" t="s">
        <v>14</v>
      </c>
      <c r="D10" s="21">
        <v>0</v>
      </c>
      <c r="E10" s="21">
        <v>58</v>
      </c>
      <c r="F10" s="21">
        <f t="shared" si="0"/>
        <v>58</v>
      </c>
      <c r="G10" s="22">
        <v>25</v>
      </c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</row>
    <row r="11" spans="1:76" s="25" customFormat="1" ht="19.5" customHeight="1">
      <c r="A11" s="19"/>
      <c r="B11" s="26" t="s">
        <v>12</v>
      </c>
      <c r="C11" s="26" t="s">
        <v>15</v>
      </c>
      <c r="D11" s="27">
        <v>26</v>
      </c>
      <c r="E11" s="27">
        <v>76</v>
      </c>
      <c r="F11" s="27">
        <f t="shared" si="0"/>
        <v>102</v>
      </c>
      <c r="G11" s="28">
        <v>316.68000000000023</v>
      </c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</row>
    <row r="12" spans="1:76" s="25" customFormat="1" ht="19.5" customHeight="1">
      <c r="A12" s="19"/>
      <c r="B12" s="20" t="s">
        <v>16</v>
      </c>
      <c r="C12" s="20" t="s">
        <v>17</v>
      </c>
      <c r="D12" s="21">
        <v>35</v>
      </c>
      <c r="E12" s="21">
        <v>27</v>
      </c>
      <c r="F12" s="21">
        <f t="shared" si="0"/>
        <v>62</v>
      </c>
      <c r="G12" s="22">
        <v>171</v>
      </c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</row>
    <row r="13" spans="1:76" s="25" customFormat="1" ht="19.5" customHeight="1">
      <c r="A13" s="19"/>
      <c r="B13" s="26" t="s">
        <v>18</v>
      </c>
      <c r="C13" s="26" t="s">
        <v>19</v>
      </c>
      <c r="D13" s="27">
        <v>7</v>
      </c>
      <c r="E13" s="27">
        <v>277</v>
      </c>
      <c r="F13" s="27">
        <f t="shared" si="0"/>
        <v>284</v>
      </c>
      <c r="G13" s="28">
        <v>80</v>
      </c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</row>
    <row r="14" spans="1:76" s="25" customFormat="1" ht="19.5" customHeight="1">
      <c r="A14" s="19"/>
      <c r="B14" s="20" t="s">
        <v>20</v>
      </c>
      <c r="C14" s="20" t="s">
        <v>21</v>
      </c>
      <c r="D14" s="21">
        <v>5</v>
      </c>
      <c r="E14" s="21">
        <v>47</v>
      </c>
      <c r="F14" s="21">
        <f t="shared" si="0"/>
        <v>52</v>
      </c>
      <c r="G14" s="22">
        <v>42</v>
      </c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</row>
    <row r="15" spans="1:76" s="25" customFormat="1" ht="19.5" customHeight="1">
      <c r="A15" s="19"/>
      <c r="B15" s="50" t="s">
        <v>22</v>
      </c>
      <c r="C15" s="50"/>
      <c r="D15" s="29">
        <f>SUM(D8:D14)</f>
        <v>80</v>
      </c>
      <c r="E15" s="29">
        <f t="shared" ref="E15:G15" si="1">SUM(E8:E14)</f>
        <v>625</v>
      </c>
      <c r="F15" s="29">
        <f t="shared" si="1"/>
        <v>705</v>
      </c>
      <c r="G15" s="30">
        <f t="shared" si="1"/>
        <v>724.68000000000029</v>
      </c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</row>
    <row r="16" spans="1:76" ht="19.5" customHeight="1">
      <c r="A16" s="31"/>
      <c r="B16" s="51" t="s">
        <v>23</v>
      </c>
      <c r="C16" s="51"/>
      <c r="D16" s="51"/>
      <c r="E16" s="51"/>
      <c r="F16" s="51"/>
      <c r="G16" s="18"/>
      <c r="H16" s="32"/>
    </row>
    <row r="17" spans="1:76" s="25" customFormat="1" ht="19.5" customHeight="1">
      <c r="A17" s="19"/>
      <c r="B17" s="20" t="s">
        <v>24</v>
      </c>
      <c r="C17" s="20" t="s">
        <v>25</v>
      </c>
      <c r="D17" s="21">
        <v>0</v>
      </c>
      <c r="E17" s="21">
        <v>57</v>
      </c>
      <c r="F17" s="21">
        <f t="shared" ref="F17:F24" si="2">SUM(D17:E17)</f>
        <v>57</v>
      </c>
      <c r="G17" s="22">
        <v>84</v>
      </c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</row>
    <row r="18" spans="1:76" s="25" customFormat="1" ht="19.5" customHeight="1">
      <c r="A18" s="19"/>
      <c r="B18" s="26" t="s">
        <v>26</v>
      </c>
      <c r="C18" s="26" t="s">
        <v>27</v>
      </c>
      <c r="D18" s="27">
        <v>12</v>
      </c>
      <c r="E18" s="27">
        <v>17</v>
      </c>
      <c r="F18" s="27">
        <f t="shared" si="2"/>
        <v>29</v>
      </c>
      <c r="G18" s="28">
        <v>246</v>
      </c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</row>
    <row r="19" spans="1:76" s="25" customFormat="1" ht="19.5" customHeight="1">
      <c r="A19" s="19"/>
      <c r="B19" s="20" t="s">
        <v>28</v>
      </c>
      <c r="C19" s="20" t="s">
        <v>29</v>
      </c>
      <c r="D19" s="21">
        <v>10</v>
      </c>
      <c r="E19" s="21">
        <v>35</v>
      </c>
      <c r="F19" s="21">
        <f t="shared" si="2"/>
        <v>45</v>
      </c>
      <c r="G19" s="22">
        <v>355</v>
      </c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</row>
    <row r="20" spans="1:76" s="25" customFormat="1" ht="19.5" customHeight="1">
      <c r="A20" s="19"/>
      <c r="B20" s="26" t="s">
        <v>30</v>
      </c>
      <c r="C20" s="26" t="s">
        <v>31</v>
      </c>
      <c r="D20" s="27">
        <v>0</v>
      </c>
      <c r="E20" s="27">
        <v>48</v>
      </c>
      <c r="F20" s="27">
        <f t="shared" si="2"/>
        <v>48</v>
      </c>
      <c r="G20" s="28">
        <v>0</v>
      </c>
      <c r="H20" s="2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</row>
    <row r="21" spans="1:76" s="25" customFormat="1" ht="19.5" customHeight="1">
      <c r="A21" s="19"/>
      <c r="B21" s="20" t="s">
        <v>32</v>
      </c>
      <c r="C21" s="20" t="s">
        <v>33</v>
      </c>
      <c r="D21" s="21">
        <v>3</v>
      </c>
      <c r="E21" s="21">
        <v>34</v>
      </c>
      <c r="F21" s="21">
        <f t="shared" si="2"/>
        <v>37</v>
      </c>
      <c r="G21" s="22">
        <v>125</v>
      </c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</row>
    <row r="22" spans="1:76" s="25" customFormat="1" ht="19.5" customHeight="1">
      <c r="A22" s="19"/>
      <c r="B22" s="26" t="s">
        <v>34</v>
      </c>
      <c r="C22" s="26" t="s">
        <v>35</v>
      </c>
      <c r="D22" s="27">
        <v>4</v>
      </c>
      <c r="E22" s="27">
        <v>33</v>
      </c>
      <c r="F22" s="27">
        <f t="shared" si="2"/>
        <v>37</v>
      </c>
      <c r="G22" s="28">
        <v>108.75</v>
      </c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</row>
    <row r="23" spans="1:76" s="25" customFormat="1" ht="19.5" customHeight="1">
      <c r="A23" s="19"/>
      <c r="B23" s="20" t="s">
        <v>36</v>
      </c>
      <c r="C23" s="20" t="s">
        <v>37</v>
      </c>
      <c r="D23" s="21">
        <v>0</v>
      </c>
      <c r="E23" s="21">
        <v>75</v>
      </c>
      <c r="F23" s="21">
        <f t="shared" si="2"/>
        <v>75</v>
      </c>
      <c r="G23" s="22">
        <v>58.5</v>
      </c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</row>
    <row r="24" spans="1:76" s="25" customFormat="1" ht="30" customHeight="1">
      <c r="A24" s="19"/>
      <c r="B24" s="26" t="s">
        <v>36</v>
      </c>
      <c r="C24" s="26" t="s">
        <v>38</v>
      </c>
      <c r="D24" s="27">
        <v>0</v>
      </c>
      <c r="E24" s="27">
        <v>6</v>
      </c>
      <c r="F24" s="27">
        <f t="shared" si="2"/>
        <v>6</v>
      </c>
      <c r="G24" s="28">
        <v>0</v>
      </c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</row>
    <row r="25" spans="1:76" s="25" customFormat="1" ht="19.5" customHeight="1">
      <c r="A25" s="19"/>
      <c r="B25" s="50" t="s">
        <v>22</v>
      </c>
      <c r="C25" s="50"/>
      <c r="D25" s="29">
        <f>SUM(D17:D24)</f>
        <v>29</v>
      </c>
      <c r="E25" s="29">
        <f t="shared" ref="E25:G25" si="3">SUM(E17:E24)</f>
        <v>305</v>
      </c>
      <c r="F25" s="29">
        <f t="shared" si="3"/>
        <v>334</v>
      </c>
      <c r="G25" s="30">
        <f t="shared" si="3"/>
        <v>977.25</v>
      </c>
      <c r="H25" s="33"/>
      <c r="I25" s="3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</row>
    <row r="26" spans="1:76" ht="19.5" customHeight="1">
      <c r="A26" s="31"/>
      <c r="B26" s="51" t="s">
        <v>39</v>
      </c>
      <c r="C26" s="51"/>
      <c r="D26" s="51"/>
      <c r="E26" s="51"/>
      <c r="F26" s="51"/>
      <c r="G26" s="18"/>
      <c r="H26" s="32"/>
    </row>
    <row r="27" spans="1:76" s="25" customFormat="1" ht="19.5" customHeight="1">
      <c r="A27" s="19"/>
      <c r="B27" s="20" t="s">
        <v>40</v>
      </c>
      <c r="C27" s="20" t="s">
        <v>41</v>
      </c>
      <c r="D27" s="21">
        <v>22</v>
      </c>
      <c r="E27" s="21">
        <v>67</v>
      </c>
      <c r="F27" s="21">
        <f t="shared" ref="F27:F35" si="4">SUM(D27:E27)</f>
        <v>89</v>
      </c>
      <c r="G27" s="22">
        <v>316</v>
      </c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</row>
    <row r="28" spans="1:76" s="25" customFormat="1" ht="19.5" customHeight="1">
      <c r="A28" s="19"/>
      <c r="B28" s="26" t="s">
        <v>42</v>
      </c>
      <c r="C28" s="26" t="s">
        <v>43</v>
      </c>
      <c r="D28" s="27">
        <v>20</v>
      </c>
      <c r="E28" s="27">
        <v>44</v>
      </c>
      <c r="F28" s="27">
        <f t="shared" si="4"/>
        <v>64</v>
      </c>
      <c r="G28" s="28">
        <v>485.5</v>
      </c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</row>
    <row r="29" spans="1:76" s="25" customFormat="1" ht="19.5" customHeight="1">
      <c r="A29" s="19"/>
      <c r="B29" s="20" t="s">
        <v>44</v>
      </c>
      <c r="C29" s="20" t="s">
        <v>45</v>
      </c>
      <c r="D29" s="21">
        <v>11</v>
      </c>
      <c r="E29" s="21">
        <v>63</v>
      </c>
      <c r="F29" s="21">
        <f t="shared" si="4"/>
        <v>74</v>
      </c>
      <c r="G29" s="22">
        <v>386</v>
      </c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</row>
    <row r="30" spans="1:76" s="25" customFormat="1" ht="19.5" customHeight="1">
      <c r="A30" s="19"/>
      <c r="B30" s="26" t="s">
        <v>44</v>
      </c>
      <c r="C30" s="26" t="s">
        <v>99</v>
      </c>
      <c r="D30" s="27">
        <v>5</v>
      </c>
      <c r="E30" s="27">
        <v>16</v>
      </c>
      <c r="F30" s="27">
        <f t="shared" si="4"/>
        <v>21</v>
      </c>
      <c r="G30" s="28">
        <v>111.25</v>
      </c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</row>
    <row r="31" spans="1:76" s="25" customFormat="1" ht="19.5" customHeight="1">
      <c r="A31" s="19"/>
      <c r="B31" s="20" t="s">
        <v>46</v>
      </c>
      <c r="C31" s="20" t="s">
        <v>47</v>
      </c>
      <c r="D31" s="21">
        <v>0</v>
      </c>
      <c r="E31" s="21">
        <v>48</v>
      </c>
      <c r="F31" s="21">
        <f t="shared" si="4"/>
        <v>48</v>
      </c>
      <c r="G31" s="22">
        <v>0</v>
      </c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</row>
    <row r="32" spans="1:76" s="25" customFormat="1" ht="19.5" customHeight="1">
      <c r="A32" s="19"/>
      <c r="B32" s="26" t="s">
        <v>48</v>
      </c>
      <c r="C32" s="26" t="s">
        <v>49</v>
      </c>
      <c r="D32" s="27">
        <v>8</v>
      </c>
      <c r="E32" s="27">
        <v>22</v>
      </c>
      <c r="F32" s="27">
        <f t="shared" si="4"/>
        <v>30</v>
      </c>
      <c r="G32" s="28">
        <v>140</v>
      </c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</row>
    <row r="33" spans="1:76" s="25" customFormat="1" ht="19.5" customHeight="1">
      <c r="A33" s="19"/>
      <c r="B33" s="20" t="s">
        <v>50</v>
      </c>
      <c r="C33" s="20" t="s">
        <v>51</v>
      </c>
      <c r="D33" s="21">
        <v>5</v>
      </c>
      <c r="E33" s="21">
        <v>33</v>
      </c>
      <c r="F33" s="21">
        <f t="shared" si="4"/>
        <v>38</v>
      </c>
      <c r="G33" s="22">
        <v>185</v>
      </c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</row>
    <row r="34" spans="1:76" s="25" customFormat="1" ht="19.5" customHeight="1">
      <c r="A34" s="19"/>
      <c r="B34" s="26" t="s">
        <v>52</v>
      </c>
      <c r="C34" s="26" t="s">
        <v>53</v>
      </c>
      <c r="D34" s="27">
        <v>17</v>
      </c>
      <c r="E34" s="27">
        <v>51</v>
      </c>
      <c r="F34" s="27">
        <f t="shared" si="4"/>
        <v>68</v>
      </c>
      <c r="G34" s="28">
        <v>448.5</v>
      </c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</row>
    <row r="35" spans="1:76" s="25" customFormat="1" ht="19.5" customHeight="1">
      <c r="A35" s="19"/>
      <c r="B35" s="20" t="s">
        <v>54</v>
      </c>
      <c r="C35" s="20" t="s">
        <v>55</v>
      </c>
      <c r="D35" s="21">
        <v>5</v>
      </c>
      <c r="E35" s="21">
        <v>32</v>
      </c>
      <c r="F35" s="21">
        <f t="shared" si="4"/>
        <v>37</v>
      </c>
      <c r="G35" s="22">
        <v>0</v>
      </c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</row>
    <row r="36" spans="1:76" s="25" customFormat="1" ht="19.5" customHeight="1">
      <c r="A36" s="19"/>
      <c r="B36" s="50" t="s">
        <v>22</v>
      </c>
      <c r="C36" s="50"/>
      <c r="D36" s="29">
        <f>SUM(D27:D35)</f>
        <v>93</v>
      </c>
      <c r="E36" s="29">
        <f t="shared" ref="E36:G36" si="5">SUM(E27:E35)</f>
        <v>376</v>
      </c>
      <c r="F36" s="29">
        <f t="shared" si="5"/>
        <v>469</v>
      </c>
      <c r="G36" s="35">
        <f t="shared" si="5"/>
        <v>2072.25</v>
      </c>
      <c r="H36" s="29">
        <f t="shared" ref="D36:H36" si="6">SUM(H27:H35)</f>
        <v>0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</row>
    <row r="37" spans="1:76" ht="19.5" customHeight="1">
      <c r="A37" s="31"/>
      <c r="B37" s="51" t="s">
        <v>56</v>
      </c>
      <c r="C37" s="51"/>
      <c r="D37" s="51"/>
      <c r="E37" s="51"/>
      <c r="F37" s="51"/>
      <c r="G37" s="18"/>
      <c r="H37" s="32"/>
    </row>
    <row r="38" spans="1:76" s="25" customFormat="1" ht="19.5" customHeight="1">
      <c r="A38" s="19"/>
      <c r="B38" s="20" t="s">
        <v>57</v>
      </c>
      <c r="C38" s="20" t="s">
        <v>58</v>
      </c>
      <c r="D38" s="21">
        <v>4</v>
      </c>
      <c r="E38" s="21">
        <v>72</v>
      </c>
      <c r="F38" s="21">
        <f t="shared" ref="F38:F51" si="7">SUM(D38:E38)</f>
        <v>76</v>
      </c>
      <c r="G38" s="22">
        <v>113.5</v>
      </c>
      <c r="H38" s="23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</row>
    <row r="39" spans="1:76" s="25" customFormat="1" ht="19.5" customHeight="1">
      <c r="A39" s="19"/>
      <c r="B39" s="26" t="s">
        <v>59</v>
      </c>
      <c r="C39" s="26" t="s">
        <v>60</v>
      </c>
      <c r="D39" s="27">
        <v>7</v>
      </c>
      <c r="E39" s="27">
        <v>49</v>
      </c>
      <c r="F39" s="27">
        <f t="shared" si="7"/>
        <v>56</v>
      </c>
      <c r="G39" s="28">
        <v>156</v>
      </c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</row>
    <row r="40" spans="1:76" s="25" customFormat="1" ht="19.5" customHeight="1">
      <c r="A40" s="19"/>
      <c r="B40" s="20" t="s">
        <v>61</v>
      </c>
      <c r="C40" s="20" t="s">
        <v>62</v>
      </c>
      <c r="D40" s="21">
        <v>9</v>
      </c>
      <c r="E40" s="21">
        <v>51</v>
      </c>
      <c r="F40" s="21">
        <f t="shared" si="7"/>
        <v>60</v>
      </c>
      <c r="G40" s="22">
        <v>502.75</v>
      </c>
      <c r="H40" s="23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</row>
    <row r="41" spans="1:76" s="25" customFormat="1" ht="19.5" customHeight="1">
      <c r="A41" s="19"/>
      <c r="B41" s="26" t="s">
        <v>63</v>
      </c>
      <c r="C41" s="26" t="s">
        <v>64</v>
      </c>
      <c r="D41" s="27">
        <v>3</v>
      </c>
      <c r="E41" s="27">
        <v>57</v>
      </c>
      <c r="F41" s="27">
        <f t="shared" si="7"/>
        <v>60</v>
      </c>
      <c r="G41" s="28">
        <v>26</v>
      </c>
      <c r="H41" s="23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</row>
    <row r="42" spans="1:76" s="25" customFormat="1" ht="19.5" customHeight="1">
      <c r="A42" s="19"/>
      <c r="B42" s="20" t="s">
        <v>65</v>
      </c>
      <c r="C42" s="20" t="s">
        <v>66</v>
      </c>
      <c r="D42" s="21">
        <v>25</v>
      </c>
      <c r="E42" s="21">
        <v>57</v>
      </c>
      <c r="F42" s="21">
        <f t="shared" si="7"/>
        <v>82</v>
      </c>
      <c r="G42" s="22">
        <v>482</v>
      </c>
      <c r="H42" s="23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</row>
    <row r="43" spans="1:76" s="25" customFormat="1" ht="19.5" customHeight="1">
      <c r="A43" s="19"/>
      <c r="B43" s="26" t="s">
        <v>67</v>
      </c>
      <c r="C43" s="26" t="s">
        <v>68</v>
      </c>
      <c r="D43" s="27">
        <v>1</v>
      </c>
      <c r="E43" s="27">
        <v>43</v>
      </c>
      <c r="F43" s="27">
        <f t="shared" si="7"/>
        <v>44</v>
      </c>
      <c r="G43" s="28">
        <v>30</v>
      </c>
      <c r="H43" s="23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</row>
    <row r="44" spans="1:76" s="25" customFormat="1" ht="19.5" customHeight="1">
      <c r="A44" s="19"/>
      <c r="B44" s="20" t="s">
        <v>67</v>
      </c>
      <c r="C44" s="20" t="s">
        <v>69</v>
      </c>
      <c r="D44" s="21">
        <v>1</v>
      </c>
      <c r="E44" s="21">
        <v>30</v>
      </c>
      <c r="F44" s="21">
        <f t="shared" si="7"/>
        <v>31</v>
      </c>
      <c r="G44" s="22">
        <v>0</v>
      </c>
      <c r="H44" s="23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</row>
    <row r="45" spans="1:76" s="25" customFormat="1" ht="19.5" customHeight="1">
      <c r="A45" s="19"/>
      <c r="B45" s="26" t="s">
        <v>70</v>
      </c>
      <c r="C45" s="26" t="s">
        <v>71</v>
      </c>
      <c r="D45" s="27">
        <v>0</v>
      </c>
      <c r="E45" s="27">
        <v>19</v>
      </c>
      <c r="F45" s="27">
        <f t="shared" si="7"/>
        <v>19</v>
      </c>
      <c r="G45" s="28">
        <v>25</v>
      </c>
      <c r="H45" s="23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</row>
    <row r="46" spans="1:76" s="25" customFormat="1" ht="19.5" customHeight="1">
      <c r="A46" s="19"/>
      <c r="B46" s="20" t="s">
        <v>72</v>
      </c>
      <c r="C46" s="20" t="s">
        <v>98</v>
      </c>
      <c r="D46" s="21">
        <v>3</v>
      </c>
      <c r="E46" s="21">
        <v>33</v>
      </c>
      <c r="F46" s="21">
        <f t="shared" si="7"/>
        <v>36</v>
      </c>
      <c r="G46" s="22">
        <v>66</v>
      </c>
      <c r="H46" s="23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</row>
    <row r="47" spans="1:76" s="25" customFormat="1" ht="19.5" customHeight="1">
      <c r="A47" s="19"/>
      <c r="B47" s="26" t="s">
        <v>73</v>
      </c>
      <c r="C47" s="26" t="s">
        <v>74</v>
      </c>
      <c r="D47" s="27">
        <v>7</v>
      </c>
      <c r="E47" s="27">
        <v>21</v>
      </c>
      <c r="F47" s="27">
        <f t="shared" si="7"/>
        <v>28</v>
      </c>
      <c r="G47" s="28">
        <v>149</v>
      </c>
      <c r="H47" s="23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</row>
    <row r="48" spans="1:76" s="25" customFormat="1" ht="19.5" customHeight="1">
      <c r="A48" s="19"/>
      <c r="B48" s="20" t="s">
        <v>75</v>
      </c>
      <c r="C48" s="20" t="s">
        <v>76</v>
      </c>
      <c r="D48" s="21">
        <f>26+4</f>
        <v>30</v>
      </c>
      <c r="E48" s="21">
        <f>62+3</f>
        <v>65</v>
      </c>
      <c r="F48" s="21">
        <f t="shared" si="7"/>
        <v>95</v>
      </c>
      <c r="G48" s="22">
        <f>519+24</f>
        <v>543</v>
      </c>
      <c r="H48" s="23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</row>
    <row r="49" spans="1:76" s="25" customFormat="1" ht="19.5" customHeight="1">
      <c r="A49" s="19"/>
      <c r="B49" s="26" t="s">
        <v>77</v>
      </c>
      <c r="C49" s="26" t="s">
        <v>78</v>
      </c>
      <c r="D49" s="27">
        <v>95</v>
      </c>
      <c r="E49" s="27">
        <v>83</v>
      </c>
      <c r="F49" s="27">
        <f t="shared" si="7"/>
        <v>178</v>
      </c>
      <c r="G49" s="28">
        <v>751.25</v>
      </c>
      <c r="H49" s="23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</row>
    <row r="50" spans="1:76" s="25" customFormat="1" ht="19.5" customHeight="1">
      <c r="A50" s="19"/>
      <c r="B50" s="36" t="s">
        <v>50</v>
      </c>
      <c r="C50" s="36" t="s">
        <v>79</v>
      </c>
      <c r="D50" s="37">
        <f>10+17+43</f>
        <v>70</v>
      </c>
      <c r="E50" s="37">
        <f>18+21+24</f>
        <v>63</v>
      </c>
      <c r="F50" s="37">
        <f t="shared" si="7"/>
        <v>133</v>
      </c>
      <c r="G50" s="38">
        <f>181+78+204</f>
        <v>463</v>
      </c>
      <c r="H50" s="23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</row>
    <row r="51" spans="1:76" s="25" customFormat="1" ht="19.5" customHeight="1">
      <c r="A51" s="19"/>
      <c r="B51" s="26" t="s">
        <v>80</v>
      </c>
      <c r="C51" s="26" t="s">
        <v>81</v>
      </c>
      <c r="D51" s="27">
        <v>1</v>
      </c>
      <c r="E51" s="27">
        <v>26</v>
      </c>
      <c r="F51" s="27">
        <f t="shared" si="7"/>
        <v>27</v>
      </c>
      <c r="G51" s="28">
        <v>10</v>
      </c>
      <c r="H51" s="23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</row>
    <row r="52" spans="1:76" s="25" customFormat="1" ht="19.5" customHeight="1">
      <c r="A52" s="19"/>
      <c r="B52" s="50" t="s">
        <v>22</v>
      </c>
      <c r="C52" s="50"/>
      <c r="D52" s="29">
        <f>SUM(D38:D51)</f>
        <v>256</v>
      </c>
      <c r="E52" s="29">
        <f t="shared" ref="E52:G52" si="8">SUM(E38:E51)</f>
        <v>669</v>
      </c>
      <c r="F52" s="29">
        <f t="shared" si="8"/>
        <v>925</v>
      </c>
      <c r="G52" s="30">
        <f t="shared" si="8"/>
        <v>3317.5</v>
      </c>
      <c r="H52" s="23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</row>
    <row r="53" spans="1:76" ht="19.5" customHeight="1">
      <c r="A53" s="31"/>
      <c r="B53" s="51" t="s">
        <v>82</v>
      </c>
      <c r="C53" s="51"/>
      <c r="D53" s="51"/>
      <c r="E53" s="51"/>
      <c r="F53" s="51"/>
      <c r="G53" s="18"/>
      <c r="H53" s="32"/>
    </row>
    <row r="54" spans="1:76" s="25" customFormat="1" ht="19.5" customHeight="1">
      <c r="A54" s="19"/>
      <c r="B54" s="20" t="s">
        <v>83</v>
      </c>
      <c r="C54" s="20" t="s">
        <v>84</v>
      </c>
      <c r="D54" s="21">
        <v>7</v>
      </c>
      <c r="E54" s="21">
        <v>148</v>
      </c>
      <c r="F54" s="21">
        <f t="shared" ref="F54:F60" si="9">SUM(D54:E54)</f>
        <v>155</v>
      </c>
      <c r="G54" s="22">
        <v>127.5</v>
      </c>
      <c r="H54" s="23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</row>
    <row r="55" spans="1:76" s="25" customFormat="1" ht="19.5" customHeight="1">
      <c r="A55" s="19"/>
      <c r="B55" s="26" t="s">
        <v>85</v>
      </c>
      <c r="C55" s="26" t="s">
        <v>86</v>
      </c>
      <c r="D55" s="27">
        <v>24</v>
      </c>
      <c r="E55" s="27">
        <v>87</v>
      </c>
      <c r="F55" s="27">
        <f t="shared" si="9"/>
        <v>111</v>
      </c>
      <c r="G55" s="28">
        <v>578</v>
      </c>
      <c r="H55" s="23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</row>
    <row r="56" spans="1:76" s="25" customFormat="1" ht="19.5" customHeight="1">
      <c r="A56" s="19"/>
      <c r="B56" s="20" t="s">
        <v>87</v>
      </c>
      <c r="C56" s="20" t="s">
        <v>88</v>
      </c>
      <c r="D56" s="21">
        <v>4</v>
      </c>
      <c r="E56" s="21">
        <v>56</v>
      </c>
      <c r="F56" s="21">
        <f t="shared" si="9"/>
        <v>60</v>
      </c>
      <c r="G56" s="22">
        <v>46</v>
      </c>
      <c r="H56" s="23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1:76" s="25" customFormat="1" ht="19.5" customHeight="1">
      <c r="A57" s="19"/>
      <c r="B57" s="26" t="s">
        <v>87</v>
      </c>
      <c r="C57" s="26" t="s">
        <v>89</v>
      </c>
      <c r="D57" s="27">
        <v>2</v>
      </c>
      <c r="E57" s="27">
        <v>46</v>
      </c>
      <c r="F57" s="27">
        <f t="shared" si="9"/>
        <v>48</v>
      </c>
      <c r="G57" s="28">
        <v>43.5</v>
      </c>
      <c r="H57" s="23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</row>
    <row r="58" spans="1:76" s="25" customFormat="1" ht="19.5" customHeight="1">
      <c r="A58" s="19"/>
      <c r="B58" s="20" t="s">
        <v>90</v>
      </c>
      <c r="C58" s="20" t="s">
        <v>91</v>
      </c>
      <c r="D58" s="21">
        <v>11</v>
      </c>
      <c r="E58" s="21">
        <v>127</v>
      </c>
      <c r="F58" s="21">
        <f t="shared" si="9"/>
        <v>138</v>
      </c>
      <c r="G58" s="22">
        <v>276</v>
      </c>
      <c r="H58" s="23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</row>
    <row r="59" spans="1:76" s="25" customFormat="1" ht="19.5" customHeight="1">
      <c r="A59" s="19"/>
      <c r="B59" s="26" t="s">
        <v>92</v>
      </c>
      <c r="C59" s="26" t="s">
        <v>93</v>
      </c>
      <c r="D59" s="27">
        <v>12</v>
      </c>
      <c r="E59" s="27">
        <v>41</v>
      </c>
      <c r="F59" s="27">
        <f t="shared" si="9"/>
        <v>53</v>
      </c>
      <c r="G59" s="28">
        <v>257</v>
      </c>
      <c r="H59" s="23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</row>
    <row r="60" spans="1:76" s="25" customFormat="1" ht="19.5" customHeight="1">
      <c r="A60" s="19"/>
      <c r="B60" s="20" t="s">
        <v>94</v>
      </c>
      <c r="C60" s="20" t="s">
        <v>95</v>
      </c>
      <c r="D60" s="21">
        <v>2</v>
      </c>
      <c r="E60" s="21">
        <v>0</v>
      </c>
      <c r="F60" s="21">
        <f t="shared" si="9"/>
        <v>2</v>
      </c>
      <c r="G60" s="22">
        <v>10</v>
      </c>
      <c r="H60" s="23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</row>
    <row r="61" spans="1:76" s="25" customFormat="1" ht="19.5" customHeight="1">
      <c r="A61" s="19"/>
      <c r="B61" s="52" t="s">
        <v>22</v>
      </c>
      <c r="C61" s="52"/>
      <c r="D61" s="39">
        <f>SUM(D54:D60)</f>
        <v>62</v>
      </c>
      <c r="E61" s="39">
        <f t="shared" ref="E61:G61" si="10">SUM(E54:E60)</f>
        <v>505</v>
      </c>
      <c r="F61" s="39">
        <f t="shared" si="10"/>
        <v>567</v>
      </c>
      <c r="G61" s="40">
        <f t="shared" si="10"/>
        <v>1338</v>
      </c>
      <c r="H61" s="23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</row>
    <row r="62" spans="1:76" ht="19.5" customHeight="1">
      <c r="A62" s="31"/>
      <c r="B62" s="53" t="s">
        <v>96</v>
      </c>
      <c r="C62" s="53"/>
      <c r="D62" s="41">
        <f>D61+D52+D36+D25+D15</f>
        <v>520</v>
      </c>
      <c r="E62" s="41">
        <f t="shared" ref="D62:F62" si="11">E61+E52+E36+E25+E15</f>
        <v>2480</v>
      </c>
      <c r="F62" s="41">
        <f t="shared" si="11"/>
        <v>3000</v>
      </c>
      <c r="G62" s="42">
        <f>+G61+G52+G36+G25+G15</f>
        <v>8429.68</v>
      </c>
      <c r="H62" s="32"/>
    </row>
    <row r="63" spans="1:76" ht="13.5" customHeight="1">
      <c r="A63" s="11"/>
      <c r="B63" s="54" t="s">
        <v>97</v>
      </c>
      <c r="C63" s="54"/>
      <c r="D63" s="43"/>
      <c r="E63" s="43"/>
      <c r="F63" s="43"/>
      <c r="G63" s="43"/>
      <c r="H63" s="12"/>
    </row>
    <row r="64" spans="1:76" ht="3.95" customHeight="1">
      <c r="A64" s="44"/>
      <c r="B64" s="45"/>
      <c r="C64" s="46"/>
      <c r="D64" s="47"/>
      <c r="E64" s="47"/>
      <c r="F64" s="47"/>
      <c r="G64" s="47"/>
      <c r="H64" s="48"/>
    </row>
  </sheetData>
  <mergeCells count="17">
    <mergeCell ref="G5:G6"/>
    <mergeCell ref="B7:F7"/>
    <mergeCell ref="B37:F37"/>
    <mergeCell ref="B1:F1"/>
    <mergeCell ref="B5:B6"/>
    <mergeCell ref="C5:C6"/>
    <mergeCell ref="D5:F5"/>
    <mergeCell ref="B15:C15"/>
    <mergeCell ref="B16:F16"/>
    <mergeCell ref="B25:C25"/>
    <mergeCell ref="B26:F26"/>
    <mergeCell ref="B36:C36"/>
    <mergeCell ref="B52:C52"/>
    <mergeCell ref="B53:F53"/>
    <mergeCell ref="B61:C61"/>
    <mergeCell ref="B62:C62"/>
    <mergeCell ref="B63:C63"/>
  </mergeCells>
  <printOptions horizontalCentered="1"/>
  <pageMargins left="0.39370078740157483" right="0.39370078740157483" top="0.39370078740157483" bottom="0.39370078740157483" header="0" footer="0"/>
  <pageSetup paperSize="9" scale="68" fitToHeight="2" orientation="landscape" r:id="rId1"/>
  <headerFooter alignWithMargins="0"/>
  <rowBreaks count="1" manualBreakCount="1">
    <brk id="3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1351</vt:lpstr>
      <vt:lpstr>'1351'!_1Àrea_d_impressió</vt:lpstr>
      <vt:lpstr>'1351'!Àrea_d'impressió</vt:lpstr>
      <vt:lpstr>'1351'!Títols_per_imprimir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2011-07-25T09:26:07Z</dcterms:created>
  <dcterms:modified xsi:type="dcterms:W3CDTF">2011-07-29T07:45:50Z</dcterms:modified>
</cp:coreProperties>
</file>