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7245"/>
  </bookViews>
  <sheets>
    <sheet name="1.2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'1.2.2'!$B$1:$P$162</definedName>
    <definedName name="A_impresión_IM">[1]Índex!$A$19:$F$41</definedName>
    <definedName name="Área_de_extracción2">#REF!</definedName>
    <definedName name="_xlnm.Print_Area" localSheetId="0">'1.2.2'!$A$1:$P$155</definedName>
    <definedName name="_xlnm.Database">#REF!</definedName>
    <definedName name="_xlnm.Extract" localSheetId="0">[2]Índex!#REF!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N77" i="1"/>
  <c r="N78"/>
  <c r="N79"/>
  <c r="N80"/>
  <c r="N81"/>
  <c r="N82"/>
  <c r="N83"/>
  <c r="N84"/>
  <c r="N85"/>
  <c r="N87"/>
  <c r="N88"/>
  <c r="N90"/>
  <c r="N91"/>
  <c r="N92"/>
  <c r="N41"/>
  <c r="N19"/>
  <c r="O10"/>
  <c r="M93" l="1"/>
  <c r="L93"/>
  <c r="K93"/>
  <c r="F93"/>
  <c r="E93"/>
  <c r="F66"/>
  <c r="E66"/>
  <c r="E126"/>
  <c r="E125"/>
  <c r="E124"/>
  <c r="E123"/>
  <c r="E122"/>
  <c r="E121"/>
  <c r="E117"/>
  <c r="E116"/>
  <c r="E115"/>
  <c r="E114"/>
  <c r="E113"/>
  <c r="E112"/>
  <c r="E111"/>
  <c r="E110"/>
  <c r="E109"/>
  <c r="E108"/>
  <c r="E107"/>
  <c r="E106"/>
  <c r="E105"/>
  <c r="E104"/>
  <c r="E103"/>
  <c r="E102"/>
  <c r="N93" l="1"/>
  <c r="O92"/>
  <c r="O81"/>
  <c r="O26"/>
  <c r="O27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5"/>
  <c r="O24"/>
  <c r="O23"/>
  <c r="O22"/>
  <c r="O21"/>
  <c r="O20"/>
  <c r="O19"/>
  <c r="O18"/>
  <c r="O17"/>
  <c r="O16"/>
  <c r="O15"/>
  <c r="O14"/>
  <c r="O13"/>
  <c r="O12"/>
  <c r="O11"/>
  <c r="N35"/>
  <c r="N34"/>
  <c r="N21"/>
  <c r="O87"/>
  <c r="H88"/>
  <c r="H87" l="1"/>
  <c r="I93" l="1"/>
  <c r="G93"/>
  <c r="H91"/>
  <c r="J91" s="1"/>
  <c r="H90"/>
  <c r="J90" s="1"/>
  <c r="H86"/>
  <c r="J86" s="1"/>
  <c r="H77"/>
  <c r="J77" s="1"/>
  <c r="H78"/>
  <c r="J78" s="1"/>
  <c r="H79"/>
  <c r="J79" s="1"/>
  <c r="H80"/>
  <c r="J80" s="1"/>
  <c r="H82"/>
  <c r="J82" s="1"/>
  <c r="H83"/>
  <c r="J83" s="1"/>
  <c r="H84"/>
  <c r="J84" s="1"/>
  <c r="H85"/>
  <c r="J85" s="1"/>
  <c r="H76"/>
  <c r="J76" s="1"/>
  <c r="H59"/>
  <c r="J59" s="1"/>
  <c r="H60"/>
  <c r="J60" s="1"/>
  <c r="H61"/>
  <c r="J61" s="1"/>
  <c r="H62"/>
  <c r="J62" s="1"/>
  <c r="H63"/>
  <c r="J63" s="1"/>
  <c r="H64"/>
  <c r="J64" s="1"/>
  <c r="H65"/>
  <c r="J65" s="1"/>
  <c r="H58"/>
  <c r="J58" s="1"/>
  <c r="H57"/>
  <c r="J57" s="1"/>
  <c r="H56"/>
  <c r="J56" s="1"/>
  <c r="H55"/>
  <c r="J55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46"/>
  <c r="J46" s="1"/>
  <c r="H45"/>
  <c r="J45" s="1"/>
  <c r="H44"/>
  <c r="J44" s="1"/>
  <c r="H43"/>
  <c r="J43" s="1"/>
  <c r="H42"/>
  <c r="J42" s="1"/>
  <c r="H41"/>
  <c r="J41" s="1"/>
  <c r="H38"/>
  <c r="J38" s="1"/>
  <c r="H39"/>
  <c r="J39" s="1"/>
  <c r="H40"/>
  <c r="J4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6"/>
  <c r="J36" s="1"/>
  <c r="H37"/>
  <c r="J37" s="1"/>
  <c r="H10"/>
  <c r="J10" s="1"/>
  <c r="O91"/>
  <c r="O90"/>
  <c r="O86"/>
  <c r="O77"/>
  <c r="O78"/>
  <c r="O79"/>
  <c r="O80"/>
  <c r="O82"/>
  <c r="O83"/>
  <c r="O84"/>
  <c r="O85"/>
  <c r="O76"/>
  <c r="O93" s="1"/>
  <c r="N76"/>
  <c r="N59"/>
  <c r="N60"/>
  <c r="N61"/>
  <c r="N62"/>
  <c r="N63"/>
  <c r="N64"/>
  <c r="N65"/>
  <c r="N58"/>
  <c r="N57"/>
  <c r="N56"/>
  <c r="N55"/>
  <c r="N47"/>
  <c r="N48"/>
  <c r="N49"/>
  <c r="N50"/>
  <c r="N51"/>
  <c r="N52"/>
  <c r="N53"/>
  <c r="N54"/>
  <c r="N46"/>
  <c r="N45"/>
  <c r="N44"/>
  <c r="N43"/>
  <c r="N42"/>
  <c r="N38"/>
  <c r="N39"/>
  <c r="N40"/>
  <c r="N27"/>
  <c r="N28"/>
  <c r="N29"/>
  <c r="N30"/>
  <c r="N31"/>
  <c r="N32"/>
  <c r="N33"/>
  <c r="N36"/>
  <c r="N37"/>
  <c r="N11"/>
  <c r="N12"/>
  <c r="N13"/>
  <c r="N14"/>
  <c r="N15"/>
  <c r="N16"/>
  <c r="N17"/>
  <c r="N18"/>
  <c r="N20"/>
  <c r="N22"/>
  <c r="N23"/>
  <c r="N24"/>
  <c r="N25"/>
  <c r="N26"/>
  <c r="N10"/>
  <c r="G66" l="1"/>
  <c r="M66"/>
  <c r="L66"/>
  <c r="K66"/>
  <c r="H93"/>
  <c r="J93" s="1"/>
  <c r="H66" l="1"/>
  <c r="J66" s="1"/>
  <c r="N66"/>
  <c r="O66"/>
</calcChain>
</file>

<file path=xl/comments1.xml><?xml version="1.0" encoding="utf-8"?>
<comments xmlns="http://schemas.openxmlformats.org/spreadsheetml/2006/main">
  <authors>
    <author>UPCnet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 xml:space="preserve">Pendent saber si tenim les dades
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 xml:space="preserve">Pendent saber si tenim les dades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<sst xmlns="http://schemas.openxmlformats.org/spreadsheetml/2006/main" count="165" uniqueCount="128">
  <si>
    <t>1.2 Accés als estudis</t>
  </si>
  <si>
    <t>Centre</t>
  </si>
  <si>
    <t>Estudi</t>
  </si>
  <si>
    <t>Oferta de places</t>
  </si>
  <si>
    <t>Demanda en 1a  pref.  / oferta</t>
  </si>
  <si>
    <t>230 ETSETB</t>
  </si>
  <si>
    <t>340 EPSEVG</t>
  </si>
  <si>
    <t>840 EUPMT</t>
  </si>
  <si>
    <t>Relació demanda en 1a preferència / oferta de places</t>
  </si>
  <si>
    <t>ETSETB</t>
  </si>
  <si>
    <t>EPSEVG</t>
  </si>
  <si>
    <t>EUNCET</t>
  </si>
  <si>
    <t>Centres propis</t>
  </si>
  <si>
    <r>
      <t>(1)</t>
    </r>
    <r>
      <rPr>
        <sz val="8"/>
        <color theme="3" tint="-0.249977111117893"/>
        <rFont val="Arial"/>
        <family val="2"/>
      </rPr>
      <t xml:space="preserve"> Demanda a la convocatòria de juny.</t>
    </r>
  </si>
  <si>
    <r>
      <t>(3)</t>
    </r>
    <r>
      <rPr>
        <sz val="8"/>
        <color theme="3" tint="-0.249977111117893"/>
        <rFont val="Arial"/>
        <family val="2"/>
      </rPr>
      <t xml:space="preserve"> Demanda insatisfeta = demanda en 1a preferència - assignats en 1a preferència.</t>
    </r>
  </si>
  <si>
    <r>
      <t>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</si>
  <si>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% Dones de 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</si>
  <si>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% Homes de demanda en 1a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</si>
  <si>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Demanda en resta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</si>
  <si>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Assignats en 1a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</si>
  <si>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Assignació en resta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</si>
  <si>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Demanda insatisfeta 1a pref. </t>
    </r>
    <r>
      <rPr>
        <b/>
        <vertAlign val="superscript"/>
        <sz val="10"/>
        <color theme="0"/>
        <rFont val="Arial"/>
        <family val="2"/>
      </rPr>
      <t>(3)</t>
    </r>
  </si>
  <si>
    <t>Grau en Matemàtiques</t>
  </si>
  <si>
    <t>Grau en Estadística (UPC-UB)</t>
  </si>
  <si>
    <t>Grau en Enginyeria de Sistemes Audiovisuals</t>
  </si>
  <si>
    <t>Grau en Enginyeria de Sistemes Electrònics</t>
  </si>
  <si>
    <t>Grau en Enginyeria de Sistemes de Telecomunicació</t>
  </si>
  <si>
    <t>Grau en Enginyeria Telemàtica</t>
  </si>
  <si>
    <t>Grau en Enginyeria Mecànica</t>
  </si>
  <si>
    <t>Grau en Enginyeria Química</t>
  </si>
  <si>
    <t>Grau en Enginyeria Electrònica Industrial i Automàtica</t>
  </si>
  <si>
    <t>Grau en Enginyeria Elèctrica</t>
  </si>
  <si>
    <t>Grau en Enginyeria de Disseny Industrial i desenvolupament del producte</t>
  </si>
  <si>
    <t>Grau en Administració i Direcció d'Empreses</t>
  </si>
  <si>
    <t>Grau en Enginyeria Alimentària</t>
  </si>
  <si>
    <t>Grau en Enginyeria Agrícola</t>
  </si>
  <si>
    <t>Grau en Mitjans Audiovisuals</t>
  </si>
  <si>
    <t>Grau en Fotografia i creació digital</t>
  </si>
  <si>
    <t>Grau en Multimèdia</t>
  </si>
  <si>
    <t>FME</t>
  </si>
  <si>
    <t>EPSEB</t>
  </si>
  <si>
    <t>EPSEM</t>
  </si>
  <si>
    <t>EAE</t>
  </si>
  <si>
    <t>EUETIB</t>
  </si>
  <si>
    <t>ESAB</t>
  </si>
  <si>
    <t>CITM</t>
  </si>
  <si>
    <t>Grau en Eng. Elèctrica</t>
  </si>
  <si>
    <t>Grau en Eng. Electrònica Industrial i Automàtica</t>
  </si>
  <si>
    <t>Grau en Eng. Mecànica</t>
  </si>
  <si>
    <t>Grau en Eng. Química</t>
  </si>
  <si>
    <t xml:space="preserve">Grau en Eng. Elèctrica </t>
  </si>
  <si>
    <t xml:space="preserve">Grau en Eng. Biomèdica </t>
  </si>
  <si>
    <t xml:space="preserve">Grau en Eng. Electrònica Industrial i Automàtica </t>
  </si>
  <si>
    <t>Grau en Eng. en Electrònica Industrial i Automàtica</t>
  </si>
  <si>
    <t>Grau en Òptica i Optometria (presencial)</t>
  </si>
  <si>
    <t>Grau en Òptica i Optometria (semipresencial)</t>
  </si>
  <si>
    <t>Grau en Enginyeria de Sistemes Biològics</t>
  </si>
  <si>
    <t>200 FME</t>
  </si>
  <si>
    <t>310 EPSEB</t>
  </si>
  <si>
    <t>330 EPSEM</t>
  </si>
  <si>
    <t>390 ESAB</t>
  </si>
  <si>
    <t>TOTAL CENTRES PROPIS</t>
  </si>
  <si>
    <t xml:space="preserve">Grau en Eng. de Tecnologia i Disseny Tèxtil </t>
  </si>
  <si>
    <t>Grau en Enginyeria Agroambiental i del Paisatge</t>
  </si>
  <si>
    <r>
      <t>(1)</t>
    </r>
    <r>
      <rPr>
        <sz val="8"/>
        <color rgb="FF003366"/>
        <rFont val="Arial"/>
        <family val="2"/>
      </rPr>
      <t xml:space="preserve"> Demanda a la convocatòria de juny.</t>
    </r>
  </si>
  <si>
    <r>
      <t>(3)</t>
    </r>
    <r>
      <rPr>
        <sz val="8"/>
        <color rgb="FF003366"/>
        <rFont val="Arial"/>
        <family val="2"/>
      </rPr>
      <t xml:space="preserve"> Demanda insatisfeta = demanda en 1a preferència - assignats en 1a preferència.</t>
    </r>
  </si>
  <si>
    <t>801 EUNCET</t>
  </si>
  <si>
    <t>802 EAE</t>
  </si>
  <si>
    <t>804 CITM</t>
  </si>
  <si>
    <t>820 EUETIB</t>
  </si>
  <si>
    <t>TOTAL UPC (CENTRES ADSCRITS)</t>
  </si>
  <si>
    <t>1.2.1 ACCÉS ALS ESTUDIS DE GRAU PER PREINSCRIPCIÓ</t>
  </si>
  <si>
    <t>Grau en Arquitectura</t>
  </si>
  <si>
    <t>Grau en Enginyeria en Tecnologies Industrials</t>
  </si>
  <si>
    <t>Grau en Enginyeria en Tecnologies Aeroespacials</t>
  </si>
  <si>
    <t>Grau en Enginyeria en Vehicles Aeroespacials</t>
  </si>
  <si>
    <t>Grau en Enginyeria en Ciències i Tecnologies de Telecomunicació</t>
  </si>
  <si>
    <t>Grau en Enginyeria en Sistemes de Telecomunicació</t>
  </si>
  <si>
    <t>Grau en Enginyeria de Materials</t>
  </si>
  <si>
    <t>Grau en Enginyeria Civil</t>
  </si>
  <si>
    <t>Grau en Enginyeria de la Construcció</t>
  </si>
  <si>
    <t>Grau en Enginyeria Geològica (UB-UPC)</t>
  </si>
  <si>
    <t>270 FIB</t>
  </si>
  <si>
    <t>Grau en Enginyeria Informàtica</t>
  </si>
  <si>
    <t>280 FNB</t>
  </si>
  <si>
    <t>Grau en Enginyeria Marina</t>
  </si>
  <si>
    <t>Grau en Enginyeria Nàutica i Transport Marítim</t>
  </si>
  <si>
    <t>Grau en Enginyeria en Sistemes i Tecnologia Naval</t>
  </si>
  <si>
    <t>290 ETSAV</t>
  </si>
  <si>
    <t>Grau en Arquitectura - Juliol</t>
  </si>
  <si>
    <t>Grau en Arquitectura - Febrer</t>
  </si>
  <si>
    <t>Grau en Enginyeria d'Aeronavegació</t>
  </si>
  <si>
    <t>Grau en Enginyeria d'Aeroports</t>
  </si>
  <si>
    <t>Grau en Enginyeria d'Edificació - juliol</t>
  </si>
  <si>
    <t>Grau en Enginyeria d'Edificació - febrer</t>
  </si>
  <si>
    <t>Grau en Enginyeria Geomàtica i Topogràfica</t>
  </si>
  <si>
    <t>320 EET</t>
  </si>
  <si>
    <t>Grau en Enginyeria de Sistemes TIC</t>
  </si>
  <si>
    <t xml:space="preserve">Grau en Eng. de l'Energia </t>
  </si>
  <si>
    <t>210 ETSAB</t>
  </si>
  <si>
    <t>220 ETSEIAT</t>
  </si>
  <si>
    <t>240 ETSEIB</t>
  </si>
  <si>
    <t>250 ETSECCPB</t>
  </si>
  <si>
    <t>dda. Dones 1ª pref</t>
  </si>
  <si>
    <t>dda. Homes 1ª pref</t>
  </si>
  <si>
    <t>Grau en Física</t>
  </si>
  <si>
    <t>300 EETAC</t>
  </si>
  <si>
    <t>Grau en Enginyeria en Organització Industrial</t>
  </si>
  <si>
    <t>-</t>
  </si>
  <si>
    <t>2011-12</t>
  </si>
  <si>
    <t>ETSAB</t>
  </si>
  <si>
    <t>ETSEIAT</t>
  </si>
  <si>
    <t>ETSEIB</t>
  </si>
  <si>
    <t>ETSECCPB</t>
  </si>
  <si>
    <t>FIB</t>
  </si>
  <si>
    <t>FNB</t>
  </si>
  <si>
    <t>EETAC</t>
  </si>
  <si>
    <t>EET</t>
  </si>
  <si>
    <t>Any acadèmic 2011-2012</t>
  </si>
  <si>
    <t>ETSAV</t>
  </si>
  <si>
    <t>EEI</t>
  </si>
  <si>
    <t>Grau en Enginyeria de Recursos Minerals</t>
  </si>
  <si>
    <t>370 FOOT</t>
  </si>
  <si>
    <t>860 EEI</t>
  </si>
  <si>
    <t>FOOT</t>
  </si>
  <si>
    <t>EUPMT</t>
  </si>
  <si>
    <r>
      <t>(2)</t>
    </r>
    <r>
      <rPr>
        <sz val="8"/>
        <color theme="3" tint="-0.249977111117893"/>
        <rFont val="Arial"/>
        <family val="2"/>
      </rPr>
      <t xml:space="preserve"> Assignats el juliol 2011.</t>
    </r>
  </si>
  <si>
    <r>
      <t>(2)</t>
    </r>
    <r>
      <rPr>
        <sz val="8"/>
        <color rgb="FF003366"/>
        <rFont val="Arial"/>
        <family val="2"/>
      </rPr>
      <t xml:space="preserve"> Assignats el juliol 2011.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</si>
</sst>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4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3" tint="-0.249977111117893"/>
      <name val="Helv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Helv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8"/>
      <color rgb="FF6E97C8"/>
      <name val="Arial"/>
      <family val="2"/>
    </font>
    <font>
      <sz val="10"/>
      <color rgb="FF6E97C8"/>
      <name val="Arial"/>
      <family val="2"/>
    </font>
    <font>
      <sz val="10"/>
      <color rgb="FF6E97C8"/>
      <name val="Helv"/>
    </font>
    <font>
      <sz val="10"/>
      <color rgb="FF003366"/>
      <name val="Helv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0"/>
      <name val="Arial"/>
      <family val="2"/>
    </font>
    <font>
      <sz val="8"/>
      <color rgb="FFFFFF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  <border>
      <left style="thin">
        <color rgb="FFFFFFFF"/>
      </left>
      <right style="thin">
        <color theme="0"/>
      </right>
      <top style="thin">
        <color rgb="FFFFFFFF"/>
      </top>
      <bottom/>
      <diagonal/>
    </border>
    <border>
      <left style="thick">
        <color indexed="9"/>
      </left>
      <right/>
      <top/>
      <bottom/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16" borderId="6" applyNumberFormat="0" applyFont="0" applyFill="0" applyAlignment="0" applyProtection="0"/>
    <xf numFmtId="0" fontId="4" fillId="16" borderId="7" applyNumberFormat="0" applyFont="0" applyFill="0" applyAlignment="0" applyProtection="0"/>
    <xf numFmtId="0" fontId="4" fillId="16" borderId="8" applyNumberFormat="0" applyFont="0" applyFill="0" applyAlignment="0" applyProtection="0"/>
    <xf numFmtId="0" fontId="4" fillId="16" borderId="9" applyNumberFormat="0" applyFont="0" applyFill="0" applyAlignment="0" applyProtection="0"/>
    <xf numFmtId="0" fontId="12" fillId="4" borderId="0" applyNumberFormat="0" applyBorder="0" applyAlignment="0" applyProtection="0"/>
    <xf numFmtId="0" fontId="13" fillId="17" borderId="10" applyNumberFormat="0" applyAlignment="0" applyProtection="0"/>
    <xf numFmtId="0" fontId="14" fillId="18" borderId="11" applyNumberFormat="0" applyAlignment="0" applyProtection="0"/>
    <xf numFmtId="0" fontId="15" fillId="0" borderId="12" applyNumberFormat="0" applyFill="0" applyAlignment="0" applyProtection="0"/>
    <xf numFmtId="4" fontId="3" fillId="19" borderId="13">
      <alignment horizontal="left" vertical="center"/>
    </xf>
    <xf numFmtId="0" fontId="5" fillId="20" borderId="13">
      <alignment horizontal="left" vertical="center"/>
    </xf>
    <xf numFmtId="0" fontId="5" fillId="16" borderId="13">
      <alignment horizontal="left" vertical="center"/>
    </xf>
    <xf numFmtId="0" fontId="5" fillId="16" borderId="13">
      <alignment horizontal="left" vertical="center"/>
    </xf>
    <xf numFmtId="0" fontId="5" fillId="21" borderId="13">
      <alignment horizontal="left" vertical="center"/>
    </xf>
    <xf numFmtId="0" fontId="6" fillId="22" borderId="0">
      <alignment horizontal="left" vertical="center"/>
    </xf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7" fillId="7" borderId="10" applyNumberFormat="0" applyAlignment="0" applyProtection="0"/>
    <xf numFmtId="3" fontId="7" fillId="27" borderId="13" applyNumberFormat="0">
      <alignment vertical="center"/>
    </xf>
    <xf numFmtId="3" fontId="7" fillId="28" borderId="13" applyNumberFormat="0">
      <alignment vertical="center"/>
    </xf>
    <xf numFmtId="4" fontId="7" fillId="16" borderId="13" applyNumberFormat="0">
      <alignment vertical="center"/>
    </xf>
    <xf numFmtId="4" fontId="7" fillId="21" borderId="13" applyNumberFormat="0">
      <alignment vertical="center"/>
    </xf>
    <xf numFmtId="0" fontId="7" fillId="29" borderId="13">
      <alignment horizontal="left" vertical="center"/>
    </xf>
    <xf numFmtId="0" fontId="3" fillId="30" borderId="13">
      <alignment horizontal="center" vertical="center"/>
    </xf>
    <xf numFmtId="0" fontId="3" fillId="19" borderId="13">
      <alignment horizontal="center" vertical="center" wrapText="1"/>
    </xf>
    <xf numFmtId="3" fontId="7" fillId="16" borderId="0" applyNumberFormat="0">
      <alignment vertical="center"/>
    </xf>
    <xf numFmtId="4" fontId="5" fillId="16" borderId="13" applyNumberFormat="0">
      <alignment vertical="center"/>
    </xf>
    <xf numFmtId="0" fontId="3" fillId="19" borderId="13">
      <alignment horizontal="center" vertical="center"/>
    </xf>
    <xf numFmtId="4" fontId="5" fillId="21" borderId="13" applyNumberFormat="0">
      <alignment vertical="center"/>
    </xf>
    <xf numFmtId="4" fontId="5" fillId="20" borderId="13" applyNumberFormat="0">
      <alignment vertical="center"/>
    </xf>
    <xf numFmtId="0" fontId="18" fillId="3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32" borderId="14" applyNumberFormat="0" applyFont="0" applyAlignment="0" applyProtection="0"/>
    <xf numFmtId="9" fontId="1" fillId="0" borderId="0" applyFont="0" applyFill="0" applyBorder="0" applyAlignment="0" applyProtection="0"/>
    <xf numFmtId="0" fontId="20" fillId="17" borderId="15" applyNumberFormat="0" applyAlignment="0" applyProtection="0"/>
    <xf numFmtId="0" fontId="1" fillId="0" borderId="0" applyNumberForma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16" fillId="0" borderId="18" applyNumberFormat="0" applyFill="0" applyAlignment="0" applyProtection="0"/>
    <xf numFmtId="0" fontId="9" fillId="0" borderId="19" applyAlignment="0">
      <alignment horizontal="center"/>
    </xf>
  </cellStyleXfs>
  <cellXfs count="239">
    <xf numFmtId="0" fontId="0" fillId="0" borderId="0" xfId="0"/>
    <xf numFmtId="0" fontId="27" fillId="29" borderId="0" xfId="50" applyFont="1" applyBorder="1" applyAlignment="1">
      <alignment horizontal="left" vertical="center" wrapText="1"/>
    </xf>
    <xf numFmtId="0" fontId="28" fillId="35" borderId="25" xfId="46" applyNumberFormat="1" applyFont="1" applyFill="1" applyBorder="1" applyAlignment="1">
      <alignment vertical="center" wrapText="1"/>
    </xf>
    <xf numFmtId="3" fontId="28" fillId="35" borderId="25" xfId="46" applyNumberFormat="1" applyFont="1" applyFill="1" applyBorder="1" applyAlignment="1">
      <alignment horizontal="right" vertical="center"/>
    </xf>
    <xf numFmtId="3" fontId="3" fillId="33" borderId="25" xfId="52" applyNumberFormat="1" applyFont="1" applyFill="1" applyBorder="1" applyAlignment="1">
      <alignment vertical="center" wrapText="1"/>
    </xf>
    <xf numFmtId="0" fontId="27" fillId="29" borderId="0" xfId="50" applyFont="1" applyBorder="1" applyAlignment="1">
      <alignment horizontal="left" vertical="center"/>
    </xf>
    <xf numFmtId="0" fontId="28" fillId="34" borderId="25" xfId="46" applyNumberFormat="1" applyFont="1" applyFill="1" applyBorder="1" applyAlignment="1">
      <alignment vertical="center" wrapText="1"/>
    </xf>
    <xf numFmtId="0" fontId="28" fillId="34" borderId="25" xfId="47" applyNumberFormat="1" applyFont="1" applyFill="1" applyBorder="1" applyAlignment="1">
      <alignment vertical="center" wrapText="1"/>
    </xf>
    <xf numFmtId="3" fontId="28" fillId="34" borderId="25" xfId="46" applyNumberFormat="1" applyFont="1" applyFill="1" applyBorder="1" applyAlignment="1">
      <alignment horizontal="right" vertical="center"/>
    </xf>
    <xf numFmtId="164" fontId="28" fillId="34" borderId="25" xfId="65" applyNumberFormat="1" applyFont="1" applyFill="1" applyBorder="1" applyAlignment="1">
      <alignment horizontal="right" vertical="center"/>
    </xf>
    <xf numFmtId="2" fontId="28" fillId="34" borderId="25" xfId="46" applyNumberFormat="1" applyFont="1" applyFill="1" applyBorder="1" applyAlignment="1">
      <alignment horizontal="right" vertical="center"/>
    </xf>
    <xf numFmtId="165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5" borderId="25" xfId="0" applyNumberFormat="1" applyFont="1" applyFill="1" applyBorder="1" applyAlignment="1">
      <alignment horizontal="right" vertical="center"/>
    </xf>
    <xf numFmtId="164" fontId="28" fillId="35" borderId="25" xfId="65" applyNumberFormat="1" applyFont="1" applyFill="1" applyBorder="1" applyAlignment="1">
      <alignment horizontal="right" vertical="center"/>
    </xf>
    <xf numFmtId="2" fontId="28" fillId="35" borderId="25" xfId="46" applyNumberFormat="1" applyFont="1" applyFill="1" applyBorder="1" applyAlignment="1">
      <alignment horizontal="right" vertical="center"/>
    </xf>
    <xf numFmtId="165" fontId="28" fillId="35" borderId="25" xfId="46" applyNumberFormat="1" applyFont="1" applyFill="1" applyBorder="1" applyAlignment="1">
      <alignment horizontal="right" vertical="center"/>
    </xf>
    <xf numFmtId="3" fontId="28" fillId="34" borderId="25" xfId="47" applyNumberFormat="1" applyFont="1" applyFill="1" applyBorder="1" applyAlignment="1">
      <alignment horizontal="right" vertical="center"/>
    </xf>
    <xf numFmtId="3" fontId="32" fillId="36" borderId="25" xfId="47" applyNumberFormat="1" applyFont="1" applyFill="1" applyBorder="1" applyAlignment="1">
      <alignment horizontal="right" vertical="center"/>
    </xf>
    <xf numFmtId="164" fontId="32" fillId="36" borderId="25" xfId="65" applyNumberFormat="1" applyFont="1" applyFill="1" applyBorder="1" applyAlignment="1">
      <alignment horizontal="right" vertical="center"/>
    </xf>
    <xf numFmtId="2" fontId="32" fillId="36" borderId="25" xfId="46" applyNumberFormat="1" applyFont="1" applyFill="1" applyBorder="1" applyAlignment="1">
      <alignment horizontal="right" vertical="center"/>
    </xf>
    <xf numFmtId="165" fontId="32" fillId="36" borderId="25" xfId="46" applyNumberFormat="1" applyFont="1" applyFill="1" applyBorder="1" applyAlignment="1">
      <alignment horizontal="right" vertical="center"/>
    </xf>
    <xf numFmtId="0" fontId="26" fillId="22" borderId="0" xfId="60" applyFont="1" applyFill="1" applyBorder="1" applyAlignment="1">
      <alignment vertical="center"/>
    </xf>
    <xf numFmtId="0" fontId="26" fillId="22" borderId="0" xfId="60" applyFont="1" applyFill="1" applyAlignment="1">
      <alignment vertical="center"/>
    </xf>
    <xf numFmtId="0" fontId="26" fillId="22" borderId="0" xfId="60" applyFont="1" applyFill="1" applyBorder="1" applyAlignment="1">
      <alignment horizontal="centerContinuous" vertical="center"/>
    </xf>
    <xf numFmtId="0" fontId="26" fillId="22" borderId="0" xfId="60" applyFont="1" applyFill="1" applyBorder="1" applyAlignment="1">
      <alignment horizontal="center" vertical="center"/>
    </xf>
    <xf numFmtId="9" fontId="26" fillId="22" borderId="0" xfId="60" applyNumberFormat="1" applyFont="1" applyFill="1" applyBorder="1" applyAlignment="1">
      <alignment horizontal="center" vertical="center" wrapText="1"/>
    </xf>
    <xf numFmtId="0" fontId="29" fillId="22" borderId="0" xfId="60" applyFont="1" applyFill="1" applyBorder="1" applyAlignment="1">
      <alignment vertical="center" wrapText="1"/>
    </xf>
    <xf numFmtId="0" fontId="26" fillId="22" borderId="0" xfId="60" applyFont="1" applyFill="1" applyBorder="1" applyAlignment="1">
      <alignment horizontal="centerContinuous" vertical="center" wrapText="1"/>
    </xf>
    <xf numFmtId="0" fontId="26" fillId="0" borderId="0" xfId="60" applyFont="1" applyFill="1" applyBorder="1" applyAlignment="1">
      <alignment horizontal="centerContinuous" vertical="center"/>
    </xf>
    <xf numFmtId="0" fontId="26" fillId="0" borderId="0" xfId="60" applyFont="1" applyFill="1" applyAlignment="1">
      <alignment vertical="center"/>
    </xf>
    <xf numFmtId="0" fontId="26" fillId="22" borderId="24" xfId="26" applyFont="1" applyFill="1" applyBorder="1" applyAlignment="1">
      <alignment vertical="center"/>
    </xf>
    <xf numFmtId="0" fontId="26" fillId="22" borderId="26" xfId="24" applyFont="1" applyFill="1" applyBorder="1" applyAlignment="1">
      <alignment vertical="center"/>
    </xf>
    <xf numFmtId="0" fontId="31" fillId="22" borderId="26" xfId="37" applyFont="1" applyBorder="1" applyAlignment="1">
      <alignment horizontal="left" vertical="center"/>
    </xf>
    <xf numFmtId="0" fontId="26" fillId="22" borderId="27" xfId="22" applyFont="1" applyFill="1" applyBorder="1" applyAlignment="1">
      <alignment vertical="center"/>
    </xf>
    <xf numFmtId="0" fontId="26" fillId="22" borderId="28" xfId="25" applyFont="1" applyFill="1" applyBorder="1" applyAlignment="1">
      <alignment vertical="center" wrapText="1"/>
    </xf>
    <xf numFmtId="0" fontId="26" fillId="22" borderId="28" xfId="25" applyFont="1" applyFill="1" applyBorder="1" applyAlignment="1">
      <alignment vertical="center"/>
    </xf>
    <xf numFmtId="10" fontId="26" fillId="22" borderId="28" xfId="25" applyNumberFormat="1" applyFont="1" applyFill="1" applyBorder="1" applyAlignment="1">
      <alignment vertical="center"/>
    </xf>
    <xf numFmtId="0" fontId="31" fillId="22" borderId="28" xfId="37" applyFont="1" applyBorder="1" applyAlignment="1">
      <alignment horizontal="left" vertical="center"/>
    </xf>
    <xf numFmtId="0" fontId="31" fillId="22" borderId="29" xfId="37" applyFont="1" applyBorder="1" applyAlignment="1">
      <alignment horizontal="left" vertical="center"/>
    </xf>
    <xf numFmtId="0" fontId="26" fillId="22" borderId="0" xfId="60" applyFont="1" applyFill="1" applyAlignment="1">
      <alignment vertical="center" wrapText="1"/>
    </xf>
    <xf numFmtId="0" fontId="31" fillId="22" borderId="0" xfId="37" applyFont="1" applyAlignment="1">
      <alignment horizontal="left" vertical="center"/>
    </xf>
    <xf numFmtId="0" fontId="27" fillId="29" borderId="20" xfId="50" applyFont="1" applyBorder="1" applyAlignment="1">
      <alignment horizontal="left" vertical="center"/>
    </xf>
    <xf numFmtId="0" fontId="34" fillId="22" borderId="0" xfId="62" applyFont="1" applyFill="1" applyBorder="1" applyAlignment="1">
      <alignment vertical="center"/>
    </xf>
    <xf numFmtId="0" fontId="35" fillId="22" borderId="0" xfId="0" applyFont="1" applyFill="1" applyBorder="1" applyAlignment="1">
      <alignment vertical="center"/>
    </xf>
    <xf numFmtId="0" fontId="28" fillId="22" borderId="0" xfId="0" applyFont="1" applyFill="1" applyBorder="1" applyAlignment="1">
      <alignment vertical="center"/>
    </xf>
    <xf numFmtId="10" fontId="26" fillId="22" borderId="0" xfId="60" applyNumberFormat="1" applyFont="1" applyFill="1" applyBorder="1" applyAlignment="1">
      <alignment vertical="center"/>
    </xf>
    <xf numFmtId="0" fontId="38" fillId="22" borderId="0" xfId="0" applyFont="1" applyFill="1" applyBorder="1" applyAlignment="1">
      <alignment vertical="center"/>
    </xf>
    <xf numFmtId="2" fontId="38" fillId="22" borderId="0" xfId="63" applyNumberFormat="1" applyFont="1" applyFill="1" applyBorder="1" applyAlignment="1">
      <alignment vertical="center"/>
    </xf>
    <xf numFmtId="0" fontId="37" fillId="22" borderId="0" xfId="62" applyFont="1" applyFill="1" applyBorder="1" applyAlignment="1">
      <alignment vertical="center"/>
    </xf>
    <xf numFmtId="0" fontId="35" fillId="22" borderId="0" xfId="61" applyFont="1" applyFill="1" applyBorder="1" applyAlignment="1">
      <alignment vertical="center"/>
    </xf>
    <xf numFmtId="0" fontId="38" fillId="22" borderId="0" xfId="61" applyFont="1" applyFill="1" applyBorder="1" applyAlignment="1">
      <alignment vertical="center"/>
    </xf>
    <xf numFmtId="0" fontId="36" fillId="22" borderId="0" xfId="60" applyFont="1" applyFill="1" applyBorder="1" applyAlignment="1">
      <alignment vertical="center" wrapText="1"/>
    </xf>
    <xf numFmtId="0" fontId="39" fillId="22" borderId="0" xfId="60" applyFont="1" applyFill="1" applyBorder="1" applyAlignment="1">
      <alignment vertical="center" wrapText="1"/>
    </xf>
    <xf numFmtId="0" fontId="39" fillId="22" borderId="0" xfId="60" applyFont="1" applyFill="1" applyBorder="1" applyAlignment="1">
      <alignment vertical="center"/>
    </xf>
    <xf numFmtId="0" fontId="26" fillId="22" borderId="0" xfId="60" applyFont="1" applyFill="1" applyBorder="1" applyAlignment="1">
      <alignment vertical="center" wrapText="1"/>
    </xf>
    <xf numFmtId="0" fontId="26" fillId="0" borderId="0" xfId="26" applyFont="1" applyFill="1" applyBorder="1" applyAlignment="1">
      <alignment vertical="center"/>
    </xf>
    <xf numFmtId="0" fontId="28" fillId="0" borderId="0" xfId="47" applyNumberFormat="1" applyFont="1" applyFill="1" applyBorder="1" applyAlignment="1">
      <alignment vertical="center" wrapText="1"/>
    </xf>
    <xf numFmtId="3" fontId="28" fillId="0" borderId="0" xfId="47" applyNumberFormat="1" applyFont="1" applyFill="1" applyBorder="1" applyAlignment="1">
      <alignment vertical="center"/>
    </xf>
    <xf numFmtId="164" fontId="28" fillId="0" borderId="0" xfId="65" applyNumberFormat="1" applyFont="1" applyFill="1" applyBorder="1" applyAlignment="1">
      <alignment vertical="center"/>
    </xf>
    <xf numFmtId="2" fontId="28" fillId="0" borderId="0" xfId="46" applyNumberFormat="1" applyFont="1" applyFill="1" applyBorder="1" applyAlignment="1">
      <alignment vertical="center"/>
    </xf>
    <xf numFmtId="165" fontId="28" fillId="0" borderId="0" xfId="46" applyNumberFormat="1" applyFont="1" applyFill="1" applyBorder="1" applyAlignment="1">
      <alignment vertical="center"/>
    </xf>
    <xf numFmtId="0" fontId="26" fillId="0" borderId="0" xfId="24" applyFont="1" applyFill="1" applyBorder="1" applyAlignment="1">
      <alignment vertical="center"/>
    </xf>
    <xf numFmtId="0" fontId="26" fillId="0" borderId="21" xfId="26" applyFont="1" applyFill="1" applyBorder="1" applyAlignment="1">
      <alignment vertical="center"/>
    </xf>
    <xf numFmtId="0" fontId="28" fillId="0" borderId="22" xfId="47" applyNumberFormat="1" applyFont="1" applyFill="1" applyBorder="1" applyAlignment="1">
      <alignment vertical="center" wrapText="1"/>
    </xf>
    <xf numFmtId="3" fontId="28" fillId="0" borderId="22" xfId="47" applyNumberFormat="1" applyFont="1" applyFill="1" applyBorder="1" applyAlignment="1">
      <alignment vertical="center"/>
    </xf>
    <xf numFmtId="164" fontId="28" fillId="0" borderId="22" xfId="65" applyNumberFormat="1" applyFont="1" applyFill="1" applyBorder="1" applyAlignment="1">
      <alignment vertical="center"/>
    </xf>
    <xf numFmtId="2" fontId="28" fillId="0" borderId="22" xfId="46" applyNumberFormat="1" applyFont="1" applyFill="1" applyBorder="1" applyAlignment="1">
      <alignment vertical="center"/>
    </xf>
    <xf numFmtId="165" fontId="28" fillId="0" borderId="22" xfId="46" applyNumberFormat="1" applyFont="1" applyFill="1" applyBorder="1" applyAlignment="1">
      <alignment vertical="center"/>
    </xf>
    <xf numFmtId="0" fontId="26" fillId="0" borderId="23" xfId="24" applyFont="1" applyFill="1" applyBorder="1" applyAlignment="1">
      <alignment vertical="center"/>
    </xf>
    <xf numFmtId="0" fontId="26" fillId="0" borderId="24" xfId="26" applyFont="1" applyFill="1" applyBorder="1" applyAlignment="1">
      <alignment vertical="center"/>
    </xf>
    <xf numFmtId="0" fontId="26" fillId="0" borderId="26" xfId="24" applyFont="1" applyFill="1" applyBorder="1" applyAlignment="1">
      <alignment vertical="center"/>
    </xf>
    <xf numFmtId="0" fontId="28" fillId="35" borderId="25" xfId="47" applyNumberFormat="1" applyFont="1" applyFill="1" applyBorder="1" applyAlignment="1">
      <alignment vertical="center" wrapText="1"/>
    </xf>
    <xf numFmtId="0" fontId="28" fillId="35" borderId="25" xfId="47" quotePrefix="1" applyNumberFormat="1" applyFont="1" applyFill="1" applyBorder="1" applyAlignment="1">
      <alignment vertical="center" wrapText="1"/>
    </xf>
    <xf numFmtId="0" fontId="40" fillId="34" borderId="25" xfId="60" applyFont="1" applyFill="1" applyBorder="1" applyAlignment="1">
      <alignment vertical="center"/>
    </xf>
    <xf numFmtId="0" fontId="26" fillId="22" borderId="21" xfId="23" applyFont="1" applyFill="1" applyBorder="1" applyAlignment="1">
      <alignment vertical="center"/>
    </xf>
    <xf numFmtId="0" fontId="29" fillId="22" borderId="22" xfId="27" applyFont="1" applyFill="1" applyBorder="1" applyAlignment="1">
      <alignment vertical="center" wrapText="1"/>
    </xf>
    <xf numFmtId="0" fontId="26" fillId="22" borderId="22" xfId="27" applyFont="1" applyFill="1" applyBorder="1" applyAlignment="1">
      <alignment horizontal="centerContinuous" vertical="center" wrapText="1"/>
    </xf>
    <xf numFmtId="0" fontId="26" fillId="0" borderId="22" xfId="27" applyFont="1" applyFill="1" applyBorder="1" applyAlignment="1">
      <alignment horizontal="centerContinuous" vertical="center"/>
    </xf>
    <xf numFmtId="0" fontId="26" fillId="22" borderId="22" xfId="27" applyFont="1" applyFill="1" applyBorder="1" applyAlignment="1">
      <alignment horizontal="centerContinuous" vertical="center"/>
    </xf>
    <xf numFmtId="0" fontId="26" fillId="22" borderId="23" xfId="21" applyFont="1" applyFill="1" applyBorder="1" applyAlignment="1">
      <alignment vertical="center"/>
    </xf>
    <xf numFmtId="0" fontId="26" fillId="0" borderId="35" xfId="24" applyFont="1" applyFill="1" applyBorder="1" applyAlignment="1">
      <alignment vertical="center"/>
    </xf>
    <xf numFmtId="0" fontId="26" fillId="0" borderId="27" xfId="26" applyFont="1" applyFill="1" applyBorder="1" applyAlignment="1">
      <alignment vertical="center"/>
    </xf>
    <xf numFmtId="0" fontId="28" fillId="0" borderId="28" xfId="47" applyNumberFormat="1" applyFont="1" applyFill="1" applyBorder="1" applyAlignment="1">
      <alignment vertical="center" wrapText="1"/>
    </xf>
    <xf numFmtId="3" fontId="28" fillId="0" borderId="28" xfId="47" applyNumberFormat="1" applyFont="1" applyFill="1" applyBorder="1" applyAlignment="1">
      <alignment vertical="center"/>
    </xf>
    <xf numFmtId="164" fontId="28" fillId="0" borderId="28" xfId="65" applyNumberFormat="1" applyFont="1" applyFill="1" applyBorder="1" applyAlignment="1">
      <alignment vertical="center"/>
    </xf>
    <xf numFmtId="2" fontId="28" fillId="0" borderId="28" xfId="46" applyNumberFormat="1" applyFont="1" applyFill="1" applyBorder="1" applyAlignment="1">
      <alignment vertical="center"/>
    </xf>
    <xf numFmtId="165" fontId="28" fillId="0" borderId="28" xfId="46" applyNumberFormat="1" applyFont="1" applyFill="1" applyBorder="1" applyAlignment="1">
      <alignment vertical="center"/>
    </xf>
    <xf numFmtId="0" fontId="26" fillId="0" borderId="29" xfId="24" applyFont="1" applyFill="1" applyBorder="1" applyAlignment="1">
      <alignment vertical="center"/>
    </xf>
    <xf numFmtId="0" fontId="28" fillId="34" borderId="25" xfId="47" quotePrefix="1" applyNumberFormat="1" applyFont="1" applyFill="1" applyBorder="1" applyAlignment="1">
      <alignment vertical="center" wrapText="1"/>
    </xf>
    <xf numFmtId="3" fontId="28" fillId="35" borderId="25" xfId="47" applyNumberFormat="1" applyFont="1" applyFill="1" applyBorder="1" applyAlignment="1">
      <alignment horizontal="right" vertical="center"/>
    </xf>
    <xf numFmtId="0" fontId="28" fillId="35" borderId="25" xfId="46" quotePrefix="1" applyNumberFormat="1" applyFont="1" applyFill="1" applyBorder="1" applyAlignment="1">
      <alignment vertical="center" wrapText="1"/>
    </xf>
    <xf numFmtId="165" fontId="32" fillId="33" borderId="25" xfId="46" applyNumberFormat="1" applyFont="1" applyFill="1" applyBorder="1" applyAlignment="1">
      <alignment vertical="center"/>
    </xf>
    <xf numFmtId="0" fontId="42" fillId="22" borderId="0" xfId="62" applyFont="1" applyFill="1" applyBorder="1" applyAlignment="1">
      <alignment vertical="center"/>
    </xf>
    <xf numFmtId="0" fontId="42" fillId="22" borderId="0" xfId="62" applyFont="1" applyFill="1" applyBorder="1" applyAlignment="1">
      <alignment horizontal="right" vertical="center"/>
    </xf>
    <xf numFmtId="0" fontId="43" fillId="22" borderId="0" xfId="62" applyFont="1" applyFill="1" applyBorder="1" applyAlignment="1">
      <alignment horizontal="right" vertical="center"/>
    </xf>
    <xf numFmtId="0" fontId="42" fillId="22" borderId="0" xfId="62" quotePrefix="1" applyFont="1" applyFill="1" applyBorder="1" applyAlignment="1">
      <alignment horizontal="right" vertical="center"/>
    </xf>
    <xf numFmtId="0" fontId="44" fillId="22" borderId="0" xfId="0" applyFont="1" applyFill="1" applyBorder="1" applyAlignment="1">
      <alignment vertical="center"/>
    </xf>
    <xf numFmtId="2" fontId="44" fillId="22" borderId="0" xfId="63" applyNumberFormat="1" applyFont="1" applyFill="1" applyBorder="1" applyAlignment="1">
      <alignment vertical="center"/>
    </xf>
    <xf numFmtId="2" fontId="28" fillId="34" borderId="25" xfId="46" applyNumberFormat="1" applyFont="1" applyFill="1" applyBorder="1" applyAlignment="1">
      <alignment horizontal="right" vertical="center"/>
    </xf>
    <xf numFmtId="165" fontId="28" fillId="34" borderId="25" xfId="46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164" fontId="28" fillId="34" borderId="25" xfId="65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0" fontId="26" fillId="0" borderId="36" xfId="60" applyFont="1" applyFill="1" applyBorder="1" applyAlignment="1">
      <alignment vertical="center"/>
    </xf>
    <xf numFmtId="0" fontId="26" fillId="0" borderId="33" xfId="60" applyFont="1" applyFill="1" applyBorder="1" applyAlignment="1">
      <alignment vertical="center"/>
    </xf>
    <xf numFmtId="0" fontId="26" fillId="0" borderId="37" xfId="60" applyFont="1" applyFill="1" applyBorder="1" applyAlignment="1">
      <alignment vertical="center"/>
    </xf>
    <xf numFmtId="165" fontId="28" fillId="34" borderId="25" xfId="46" applyNumberFormat="1" applyFont="1" applyFill="1" applyBorder="1" applyAlignment="1">
      <alignment horizontal="right" vertical="center"/>
    </xf>
    <xf numFmtId="164" fontId="28" fillId="34" borderId="25" xfId="65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2" fontId="28" fillId="34" borderId="25" xfId="46" applyNumberFormat="1" applyFont="1" applyFill="1" applyBorder="1" applyAlignment="1">
      <alignment horizontal="right" vertical="center"/>
    </xf>
    <xf numFmtId="0" fontId="28" fillId="34" borderId="34" xfId="46" applyNumberFormat="1" applyFont="1" applyFill="1" applyBorder="1" applyAlignment="1">
      <alignment vertical="center" wrapText="1"/>
    </xf>
    <xf numFmtId="0" fontId="28" fillId="34" borderId="30" xfId="46" applyNumberFormat="1" applyFont="1" applyFill="1" applyBorder="1" applyAlignment="1">
      <alignment vertical="center" wrapText="1"/>
    </xf>
    <xf numFmtId="0" fontId="40" fillId="34" borderId="30" xfId="60" applyFont="1" applyFill="1" applyBorder="1" applyAlignment="1">
      <alignment vertical="center"/>
    </xf>
    <xf numFmtId="0" fontId="26" fillId="22" borderId="39" xfId="24" applyFont="1" applyFill="1" applyBorder="1" applyAlignment="1">
      <alignment vertical="center"/>
    </xf>
    <xf numFmtId="0" fontId="26" fillId="22" borderId="39" xfId="60" applyFont="1" applyFill="1" applyBorder="1" applyAlignment="1">
      <alignment vertical="center"/>
    </xf>
    <xf numFmtId="0" fontId="28" fillId="34" borderId="40" xfId="46" applyNumberFormat="1" applyFont="1" applyFill="1" applyBorder="1" applyAlignment="1">
      <alignment vertical="center" wrapText="1"/>
    </xf>
    <xf numFmtId="3" fontId="28" fillId="34" borderId="42" xfId="46" applyNumberFormat="1" applyFont="1" applyFill="1" applyBorder="1" applyAlignment="1">
      <alignment vertical="center"/>
    </xf>
    <xf numFmtId="3" fontId="28" fillId="34" borderId="42" xfId="0" applyNumberFormat="1" applyFont="1" applyFill="1" applyBorder="1" applyAlignment="1">
      <alignment vertical="center"/>
    </xf>
    <xf numFmtId="3" fontId="28" fillId="34" borderId="41" xfId="46" applyNumberFormat="1" applyFont="1" applyFill="1" applyBorder="1" applyAlignment="1">
      <alignment vertical="center"/>
    </xf>
    <xf numFmtId="1" fontId="28" fillId="34" borderId="25" xfId="0" applyNumberFormat="1" applyFont="1" applyFill="1" applyBorder="1" applyAlignment="1">
      <alignment horizontal="right" vertical="center"/>
    </xf>
    <xf numFmtId="1" fontId="28" fillId="35" borderId="25" xfId="0" applyNumberFormat="1" applyFont="1" applyFill="1" applyBorder="1" applyAlignment="1">
      <alignment horizontal="right" vertical="center"/>
    </xf>
    <xf numFmtId="1" fontId="28" fillId="34" borderId="25" xfId="47" applyNumberFormat="1" applyFont="1" applyFill="1" applyBorder="1" applyAlignment="1">
      <alignment horizontal="right" vertical="center"/>
    </xf>
    <xf numFmtId="1" fontId="28" fillId="34" borderId="25" xfId="65" applyNumberFormat="1" applyFont="1" applyFill="1" applyBorder="1" applyAlignment="1">
      <alignment horizontal="right" vertical="center"/>
    </xf>
    <xf numFmtId="1" fontId="28" fillId="35" borderId="25" xfId="65" applyNumberFormat="1" applyFont="1" applyFill="1" applyBorder="1" applyAlignment="1">
      <alignment horizontal="right" vertical="center"/>
    </xf>
    <xf numFmtId="165" fontId="28" fillId="34" borderId="25" xfId="46" applyNumberFormat="1" applyFont="1" applyFill="1" applyBorder="1" applyAlignment="1">
      <alignment horizontal="right" vertical="center"/>
    </xf>
    <xf numFmtId="164" fontId="28" fillId="34" borderId="32" xfId="65" applyNumberFormat="1" applyFont="1" applyFill="1" applyBorder="1" applyAlignment="1">
      <alignment horizontal="right" vertical="center"/>
    </xf>
    <xf numFmtId="164" fontId="28" fillId="34" borderId="34" xfId="65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164" fontId="28" fillId="34" borderId="25" xfId="65" applyNumberFormat="1" applyFont="1" applyFill="1" applyBorder="1" applyAlignment="1">
      <alignment horizontal="right" vertical="center"/>
    </xf>
    <xf numFmtId="0" fontId="28" fillId="34" borderId="25" xfId="46" applyNumberFormat="1" applyFont="1" applyFill="1" applyBorder="1" applyAlignment="1">
      <alignment horizontal="left" vertical="center" wrapText="1"/>
    </xf>
    <xf numFmtId="0" fontId="28" fillId="35" borderId="34" xfId="46" applyNumberFormat="1" applyFont="1" applyFill="1" applyBorder="1" applyAlignment="1">
      <alignment horizontal="left" vertical="center" wrapText="1"/>
    </xf>
    <xf numFmtId="2" fontId="28" fillId="34" borderId="25" xfId="46" applyNumberFormat="1" applyFont="1" applyFill="1" applyBorder="1" applyAlignment="1">
      <alignment horizontal="right" vertical="center"/>
    </xf>
    <xf numFmtId="1" fontId="28" fillId="34" borderId="32" xfId="65" applyNumberFormat="1" applyFont="1" applyFill="1" applyBorder="1" applyAlignment="1">
      <alignment horizontal="right" vertical="center"/>
    </xf>
    <xf numFmtId="1" fontId="28" fillId="34" borderId="34" xfId="65" applyNumberFormat="1" applyFont="1" applyFill="1" applyBorder="1" applyAlignment="1">
      <alignment horizontal="right" vertical="center"/>
    </xf>
    <xf numFmtId="1" fontId="28" fillId="35" borderId="25" xfId="46" applyNumberFormat="1" applyFont="1" applyFill="1" applyBorder="1" applyAlignment="1">
      <alignment horizontal="right" vertical="center"/>
    </xf>
    <xf numFmtId="164" fontId="32" fillId="33" borderId="25" xfId="65" applyNumberFormat="1" applyFont="1" applyFill="1" applyBorder="1" applyAlignment="1">
      <alignment horizontal="right" vertical="center"/>
    </xf>
    <xf numFmtId="1" fontId="32" fillId="33" borderId="25" xfId="65" applyNumberFormat="1" applyFont="1" applyFill="1" applyBorder="1" applyAlignment="1">
      <alignment vertical="center" wrapText="1"/>
    </xf>
    <xf numFmtId="3" fontId="28" fillId="35" borderId="32" xfId="47" applyNumberFormat="1" applyFont="1" applyFill="1" applyBorder="1" applyAlignment="1">
      <alignment horizontal="right" vertical="center"/>
    </xf>
    <xf numFmtId="164" fontId="28" fillId="35" borderId="32" xfId="65" applyNumberFormat="1" applyFont="1" applyFill="1" applyBorder="1" applyAlignment="1">
      <alignment horizontal="right" vertical="center"/>
    </xf>
    <xf numFmtId="1" fontId="28" fillId="35" borderId="32" xfId="65" applyNumberFormat="1" applyFont="1" applyFill="1" applyBorder="1" applyAlignment="1">
      <alignment horizontal="right" vertical="center"/>
    </xf>
    <xf numFmtId="3" fontId="28" fillId="34" borderId="43" xfId="46" applyNumberFormat="1" applyFont="1" applyFill="1" applyBorder="1" applyAlignment="1">
      <alignment vertical="center"/>
    </xf>
    <xf numFmtId="3" fontId="28" fillId="34" borderId="44" xfId="0" applyNumberFormat="1" applyFont="1" applyFill="1" applyBorder="1" applyAlignment="1">
      <alignment vertical="center"/>
    </xf>
    <xf numFmtId="3" fontId="28" fillId="34" borderId="45" xfId="0" applyNumberFormat="1" applyFont="1" applyFill="1" applyBorder="1" applyAlignment="1">
      <alignment vertical="center"/>
    </xf>
    <xf numFmtId="3" fontId="28" fillId="34" borderId="46" xfId="46" applyNumberFormat="1" applyFont="1" applyFill="1" applyBorder="1" applyAlignment="1">
      <alignment vertical="center"/>
    </xf>
    <xf numFmtId="3" fontId="28" fillId="34" borderId="48" xfId="46" applyNumberFormat="1" applyFont="1" applyFill="1" applyBorder="1" applyAlignment="1">
      <alignment vertical="center"/>
    </xf>
    <xf numFmtId="3" fontId="28" fillId="35" borderId="25" xfId="47" applyNumberFormat="1" applyFont="1" applyFill="1" applyBorder="1" applyAlignment="1">
      <alignment vertical="center"/>
    </xf>
    <xf numFmtId="3" fontId="28" fillId="34" borderId="47" xfId="0" applyNumberFormat="1" applyFont="1" applyFill="1" applyBorder="1" applyAlignment="1">
      <alignment vertical="center"/>
    </xf>
    <xf numFmtId="3" fontId="28" fillId="34" borderId="47" xfId="46" applyNumberFormat="1" applyFont="1" applyFill="1" applyBorder="1" applyAlignment="1">
      <alignment vertical="center"/>
    </xf>
    <xf numFmtId="165" fontId="28" fillId="34" borderId="32" xfId="46" applyNumberFormat="1" applyFont="1" applyFill="1" applyBorder="1" applyAlignment="1">
      <alignment horizontal="right" vertical="center"/>
    </xf>
    <xf numFmtId="3" fontId="44" fillId="35" borderId="25" xfId="47" applyNumberFormat="1" applyFont="1" applyFill="1" applyBorder="1" applyAlignment="1">
      <alignment horizontal="right" vertical="center"/>
    </xf>
    <xf numFmtId="164" fontId="44" fillId="35" borderId="25" xfId="65" applyNumberFormat="1" applyFont="1" applyFill="1" applyBorder="1" applyAlignment="1">
      <alignment horizontal="right" vertical="center"/>
    </xf>
    <xf numFmtId="165" fontId="44" fillId="35" borderId="25" xfId="46" applyNumberFormat="1" applyFont="1" applyFill="1" applyBorder="1" applyAlignment="1">
      <alignment horizontal="right" vertical="center"/>
    </xf>
    <xf numFmtId="1" fontId="44" fillId="35" borderId="25" xfId="65" applyNumberFormat="1" applyFont="1" applyFill="1" applyBorder="1" applyAlignment="1">
      <alignment horizontal="right" vertical="center"/>
    </xf>
    <xf numFmtId="0" fontId="26" fillId="37" borderId="0" xfId="60" applyFont="1" applyFill="1" applyBorder="1" applyAlignment="1">
      <alignment horizontal="centerContinuous" vertical="center"/>
    </xf>
    <xf numFmtId="0" fontId="47" fillId="22" borderId="0" xfId="62" applyFont="1" applyFill="1" applyBorder="1" applyAlignment="1">
      <alignment vertical="center"/>
    </xf>
    <xf numFmtId="0" fontId="34" fillId="22" borderId="0" xfId="62" applyFont="1" applyFill="1" applyBorder="1" applyAlignment="1">
      <alignment horizontal="center" vertical="center"/>
    </xf>
    <xf numFmtId="0" fontId="47" fillId="22" borderId="0" xfId="62" applyFont="1" applyFill="1" applyBorder="1" applyAlignment="1">
      <alignment horizontal="right" vertical="center"/>
    </xf>
    <xf numFmtId="2" fontId="35" fillId="22" borderId="0" xfId="63" applyNumberFormat="1" applyFont="1" applyFill="1" applyBorder="1" applyAlignment="1">
      <alignment vertical="center"/>
    </xf>
    <xf numFmtId="0" fontId="36" fillId="22" borderId="0" xfId="60" applyFont="1" applyFill="1" applyBorder="1" applyAlignment="1">
      <alignment vertical="center"/>
    </xf>
    <xf numFmtId="0" fontId="36" fillId="22" borderId="0" xfId="60" applyFont="1" applyFill="1" applyBorder="1" applyAlignment="1">
      <alignment horizontal="right" vertical="center"/>
    </xf>
    <xf numFmtId="0" fontId="48" fillId="22" borderId="0" xfId="62" applyFont="1" applyFill="1" applyBorder="1" applyAlignment="1">
      <alignment horizontal="right" vertical="center"/>
    </xf>
    <xf numFmtId="0" fontId="27" fillId="29" borderId="0" xfId="50" applyFont="1" applyBorder="1" applyAlignment="1">
      <alignment horizontal="left" vertical="center"/>
    </xf>
    <xf numFmtId="0" fontId="27" fillId="29" borderId="0" xfId="50" applyFont="1" applyBorder="1" applyAlignment="1">
      <alignment vertical="center"/>
    </xf>
    <xf numFmtId="0" fontId="31" fillId="22" borderId="0" xfId="37" applyFont="1" applyBorder="1" applyAlignment="1">
      <alignment horizontal="left" vertical="center"/>
    </xf>
    <xf numFmtId="0" fontId="32" fillId="29" borderId="0" xfId="50" applyFont="1" applyBorder="1" applyAlignment="1">
      <alignment vertical="center"/>
    </xf>
    <xf numFmtId="0" fontId="2" fillId="29" borderId="0" xfId="50" applyFont="1" applyBorder="1" applyAlignment="1">
      <alignment vertical="center"/>
    </xf>
    <xf numFmtId="0" fontId="27" fillId="29" borderId="49" xfId="50" applyFont="1" applyBorder="1" applyAlignment="1">
      <alignment vertical="center"/>
    </xf>
    <xf numFmtId="0" fontId="28" fillId="34" borderId="32" xfId="46" applyNumberFormat="1" applyFont="1" applyFill="1" applyBorder="1" applyAlignment="1">
      <alignment horizontal="left" vertical="center" wrapText="1"/>
    </xf>
    <xf numFmtId="0" fontId="28" fillId="34" borderId="38" xfId="46" applyNumberFormat="1" applyFont="1" applyFill="1" applyBorder="1" applyAlignment="1">
      <alignment horizontal="left" vertical="center" wrapText="1"/>
    </xf>
    <xf numFmtId="0" fontId="28" fillId="34" borderId="34" xfId="46" applyNumberFormat="1" applyFont="1" applyFill="1" applyBorder="1" applyAlignment="1">
      <alignment horizontal="left" vertical="center" wrapText="1"/>
    </xf>
    <xf numFmtId="1" fontId="28" fillId="34" borderId="32" xfId="65" applyNumberFormat="1" applyFont="1" applyFill="1" applyBorder="1" applyAlignment="1">
      <alignment horizontal="right" vertical="center"/>
    </xf>
    <xf numFmtId="1" fontId="28" fillId="34" borderId="38" xfId="65" applyNumberFormat="1" applyFont="1" applyFill="1" applyBorder="1" applyAlignment="1">
      <alignment horizontal="right" vertical="center"/>
    </xf>
    <xf numFmtId="1" fontId="28" fillId="34" borderId="34" xfId="65" applyNumberFormat="1" applyFont="1" applyFill="1" applyBorder="1" applyAlignment="1">
      <alignment horizontal="right" vertical="center"/>
    </xf>
    <xf numFmtId="1" fontId="28" fillId="34" borderId="32" xfId="0" applyNumberFormat="1" applyFont="1" applyFill="1" applyBorder="1" applyAlignment="1">
      <alignment horizontal="right" vertical="center"/>
    </xf>
    <xf numFmtId="1" fontId="28" fillId="34" borderId="38" xfId="0" applyNumberFormat="1" applyFont="1" applyFill="1" applyBorder="1" applyAlignment="1">
      <alignment horizontal="right" vertical="center"/>
    </xf>
    <xf numFmtId="1" fontId="28" fillId="34" borderId="34" xfId="0" applyNumberFormat="1" applyFont="1" applyFill="1" applyBorder="1" applyAlignment="1">
      <alignment horizontal="right" vertical="center"/>
    </xf>
    <xf numFmtId="0" fontId="28" fillId="35" borderId="32" xfId="46" applyNumberFormat="1" applyFont="1" applyFill="1" applyBorder="1" applyAlignment="1">
      <alignment horizontal="left" vertical="center" wrapText="1"/>
    </xf>
    <xf numFmtId="0" fontId="28" fillId="35" borderId="38" xfId="46" applyNumberFormat="1" applyFont="1" applyFill="1" applyBorder="1" applyAlignment="1">
      <alignment horizontal="left" vertical="center" wrapText="1"/>
    </xf>
    <xf numFmtId="0" fontId="28" fillId="35" borderId="34" xfId="46" applyNumberFormat="1" applyFont="1" applyFill="1" applyBorder="1" applyAlignment="1">
      <alignment horizontal="left" vertical="center" wrapText="1"/>
    </xf>
    <xf numFmtId="0" fontId="32" fillId="33" borderId="25" xfId="52" applyFont="1" applyFill="1" applyBorder="1" applyAlignment="1">
      <alignment horizontal="center" vertical="center" wrapText="1"/>
    </xf>
    <xf numFmtId="164" fontId="28" fillId="34" borderId="25" xfId="65" applyNumberFormat="1" applyFont="1" applyFill="1" applyBorder="1" applyAlignment="1">
      <alignment horizontal="right" vertical="center"/>
    </xf>
    <xf numFmtId="0" fontId="28" fillId="35" borderId="38" xfId="47" applyNumberFormat="1" applyFont="1" applyFill="1" applyBorder="1" applyAlignment="1">
      <alignment horizontal="left" vertical="center" wrapText="1"/>
    </xf>
    <xf numFmtId="0" fontId="32" fillId="33" borderId="32" xfId="52" applyFont="1" applyFill="1" applyBorder="1" applyAlignment="1">
      <alignment horizontal="center" vertical="center" wrapText="1"/>
    </xf>
    <xf numFmtId="0" fontId="32" fillId="33" borderId="38" xfId="52" applyFont="1" applyFill="1" applyBorder="1" applyAlignment="1">
      <alignment horizontal="center" vertical="center" wrapText="1"/>
    </xf>
    <xf numFmtId="0" fontId="32" fillId="33" borderId="34" xfId="52" applyFont="1" applyFill="1" applyBorder="1" applyAlignment="1">
      <alignment horizontal="center" vertical="center" wrapText="1"/>
    </xf>
    <xf numFmtId="0" fontId="28" fillId="34" borderId="25" xfId="46" applyNumberFormat="1" applyFont="1" applyFill="1" applyBorder="1" applyAlignment="1">
      <alignment horizontal="left" vertical="center" wrapText="1"/>
    </xf>
    <xf numFmtId="0" fontId="28" fillId="35" borderId="25" xfId="46" applyNumberFormat="1" applyFont="1" applyFill="1" applyBorder="1" applyAlignment="1">
      <alignment horizontal="left" vertical="center" wrapText="1"/>
    </xf>
    <xf numFmtId="3" fontId="28" fillId="34" borderId="25" xfId="46" applyNumberFormat="1" applyFont="1" applyFill="1" applyBorder="1" applyAlignment="1">
      <alignment horizontal="right" vertical="center"/>
    </xf>
    <xf numFmtId="0" fontId="3" fillId="33" borderId="25" xfId="52" applyFont="1" applyFill="1" applyBorder="1" applyAlignment="1">
      <alignment horizontal="center" vertical="center" wrapText="1"/>
    </xf>
    <xf numFmtId="0" fontId="27" fillId="29" borderId="0" xfId="50" applyFont="1" applyBorder="1" applyAlignment="1">
      <alignment horizontal="left" vertical="center"/>
    </xf>
    <xf numFmtId="0" fontId="28" fillId="35" borderId="32" xfId="47" applyNumberFormat="1" applyFont="1" applyFill="1" applyBorder="1" applyAlignment="1">
      <alignment horizontal="left" vertical="center" wrapText="1"/>
    </xf>
    <xf numFmtId="0" fontId="28" fillId="35" borderId="34" xfId="47" applyNumberFormat="1" applyFont="1" applyFill="1" applyBorder="1" applyAlignment="1">
      <alignment horizontal="left" vertical="center" wrapText="1"/>
    </xf>
    <xf numFmtId="0" fontId="28" fillId="34" borderId="25" xfId="47" applyNumberFormat="1" applyFont="1" applyFill="1" applyBorder="1" applyAlignment="1">
      <alignment horizontal="left" vertical="center" wrapText="1"/>
    </xf>
    <xf numFmtId="0" fontId="32" fillId="36" borderId="30" xfId="47" applyNumberFormat="1" applyFont="1" applyFill="1" applyBorder="1" applyAlignment="1">
      <alignment horizontal="left" vertical="center" wrapText="1"/>
    </xf>
    <xf numFmtId="0" fontId="32" fillId="36" borderId="31" xfId="47" applyNumberFormat="1" applyFont="1" applyFill="1" applyBorder="1" applyAlignment="1">
      <alignment horizontal="left" vertical="center" wrapText="1"/>
    </xf>
    <xf numFmtId="0" fontId="41" fillId="22" borderId="30" xfId="37" applyFont="1" applyBorder="1" applyAlignment="1">
      <alignment horizontal="left" vertical="center"/>
    </xf>
    <xf numFmtId="0" fontId="41" fillId="22" borderId="33" xfId="37" applyFont="1" applyBorder="1" applyAlignment="1">
      <alignment horizontal="left" vertical="center"/>
    </xf>
    <xf numFmtId="0" fontId="41" fillId="22" borderId="31" xfId="37" applyFont="1" applyBorder="1" applyAlignment="1">
      <alignment horizontal="left" vertical="center"/>
    </xf>
    <xf numFmtId="2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165" fontId="28" fillId="34" borderId="25" xfId="46" applyNumberFormat="1" applyFont="1" applyFill="1" applyBorder="1" applyAlignment="1">
      <alignment horizontal="right" vertical="center"/>
    </xf>
    <xf numFmtId="0" fontId="30" fillId="22" borderId="30" xfId="37" applyFont="1" applyBorder="1" applyAlignment="1">
      <alignment horizontal="left" vertical="center"/>
    </xf>
    <xf numFmtId="0" fontId="30" fillId="22" borderId="33" xfId="37" applyFont="1" applyBorder="1" applyAlignment="1">
      <alignment horizontal="left" vertical="center"/>
    </xf>
    <xf numFmtId="0" fontId="30" fillId="22" borderId="31" xfId="37" applyFont="1" applyBorder="1" applyAlignment="1">
      <alignment horizontal="left" vertical="center"/>
    </xf>
    <xf numFmtId="164" fontId="28" fillId="34" borderId="32" xfId="65" applyNumberFormat="1" applyFont="1" applyFill="1" applyBorder="1" applyAlignment="1">
      <alignment horizontal="right" vertical="center"/>
    </xf>
    <xf numFmtId="164" fontId="28" fillId="34" borderId="38" xfId="65" applyNumberFormat="1" applyFont="1" applyFill="1" applyBorder="1" applyAlignment="1">
      <alignment horizontal="right" vertical="center"/>
    </xf>
    <xf numFmtId="164" fontId="28" fillId="34" borderId="34" xfId="65" applyNumberFormat="1" applyFont="1" applyFill="1" applyBorder="1" applyAlignment="1">
      <alignment horizontal="right" vertical="center"/>
    </xf>
    <xf numFmtId="0" fontId="3" fillId="33" borderId="25" xfId="52" applyFont="1" applyFill="1" applyBorder="1" applyAlignment="1">
      <alignment horizontal="left" vertical="center" wrapText="1"/>
    </xf>
    <xf numFmtId="0" fontId="28" fillId="34" borderId="32" xfId="47" applyNumberFormat="1" applyFont="1" applyFill="1" applyBorder="1" applyAlignment="1">
      <alignment horizontal="left" vertical="center" wrapText="1"/>
    </xf>
    <xf numFmtId="0" fontId="28" fillId="34" borderId="34" xfId="47" applyNumberFormat="1" applyFont="1" applyFill="1" applyBorder="1" applyAlignment="1">
      <alignment horizontal="left" vertical="center" wrapText="1"/>
    </xf>
    <xf numFmtId="3" fontId="28" fillId="35" borderId="32" xfId="47" applyNumberFormat="1" applyFont="1" applyFill="1" applyBorder="1" applyAlignment="1">
      <alignment horizontal="right" vertical="center"/>
    </xf>
    <xf numFmtId="3" fontId="28" fillId="35" borderId="34" xfId="47" applyNumberFormat="1" applyFont="1" applyFill="1" applyBorder="1" applyAlignment="1">
      <alignment horizontal="right" vertical="center"/>
    </xf>
    <xf numFmtId="3" fontId="44" fillId="35" borderId="32" xfId="47" applyNumberFormat="1" applyFont="1" applyFill="1" applyBorder="1" applyAlignment="1">
      <alignment horizontal="right" vertical="center"/>
    </xf>
    <xf numFmtId="3" fontId="44" fillId="35" borderId="34" xfId="47" applyNumberFormat="1" applyFont="1" applyFill="1" applyBorder="1" applyAlignment="1">
      <alignment horizontal="right" vertical="center"/>
    </xf>
    <xf numFmtId="0" fontId="40" fillId="35" borderId="32" xfId="60" applyFont="1" applyFill="1" applyBorder="1" applyAlignment="1">
      <alignment horizontal="center" vertical="center"/>
    </xf>
    <xf numFmtId="0" fontId="40" fillId="35" borderId="34" xfId="60" applyFont="1" applyFill="1" applyBorder="1" applyAlignment="1">
      <alignment horizontal="center" vertical="center"/>
    </xf>
    <xf numFmtId="164" fontId="44" fillId="35" borderId="32" xfId="65" applyNumberFormat="1" applyFont="1" applyFill="1" applyBorder="1" applyAlignment="1">
      <alignment horizontal="right" vertical="center"/>
    </xf>
    <xf numFmtId="164" fontId="44" fillId="35" borderId="34" xfId="65" applyNumberFormat="1" applyFont="1" applyFill="1" applyBorder="1" applyAlignment="1">
      <alignment horizontal="right" vertical="center"/>
    </xf>
    <xf numFmtId="1" fontId="44" fillId="35" borderId="32" xfId="65" applyNumberFormat="1" applyFont="1" applyFill="1" applyBorder="1" applyAlignment="1">
      <alignment horizontal="center" vertical="center"/>
    </xf>
    <xf numFmtId="1" fontId="44" fillId="35" borderId="34" xfId="65" applyNumberFormat="1" applyFont="1" applyFill="1" applyBorder="1" applyAlignment="1">
      <alignment horizontal="center" vertical="center"/>
    </xf>
    <xf numFmtId="3" fontId="44" fillId="35" borderId="32" xfId="47" applyNumberFormat="1" applyFont="1" applyFill="1" applyBorder="1" applyAlignment="1">
      <alignment horizontal="center" vertical="center"/>
    </xf>
    <xf numFmtId="3" fontId="44" fillId="35" borderId="34" xfId="47" applyNumberFormat="1" applyFont="1" applyFill="1" applyBorder="1" applyAlignment="1">
      <alignment horizontal="center" vertical="center"/>
    </xf>
    <xf numFmtId="165" fontId="44" fillId="35" borderId="32" xfId="46" applyNumberFormat="1" applyFont="1" applyFill="1" applyBorder="1" applyAlignment="1">
      <alignment horizontal="right" vertical="center"/>
    </xf>
    <xf numFmtId="165" fontId="44" fillId="35" borderId="34" xfId="46" applyNumberFormat="1" applyFont="1" applyFill="1" applyBorder="1" applyAlignment="1">
      <alignment horizontal="right" vertical="center"/>
    </xf>
    <xf numFmtId="4" fontId="28" fillId="35" borderId="25" xfId="46" applyNumberFormat="1" applyFont="1" applyFill="1" applyBorder="1" applyAlignment="1">
      <alignment horizontal="right" vertical="center"/>
    </xf>
    <xf numFmtId="4" fontId="28" fillId="34" borderId="25" xfId="46" applyNumberFormat="1" applyFont="1" applyFill="1" applyBorder="1" applyAlignment="1">
      <alignment horizontal="right" vertical="center"/>
    </xf>
    <xf numFmtId="4" fontId="28" fillId="35" borderId="25" xfId="47" applyNumberFormat="1" applyFont="1" applyFill="1" applyBorder="1" applyAlignment="1">
      <alignment horizontal="right" vertical="center"/>
    </xf>
    <xf numFmtId="4" fontId="28" fillId="35" borderId="32" xfId="47" applyNumberFormat="1" applyFont="1" applyFill="1" applyBorder="1" applyAlignment="1">
      <alignment horizontal="right" vertical="center"/>
    </xf>
    <xf numFmtId="4" fontId="28" fillId="34" borderId="46" xfId="46" applyNumberFormat="1" applyFont="1" applyFill="1" applyBorder="1" applyAlignment="1">
      <alignment vertical="center"/>
    </xf>
    <xf numFmtId="4" fontId="28" fillId="34" borderId="42" xfId="46" applyNumberFormat="1" applyFont="1" applyFill="1" applyBorder="1" applyAlignment="1">
      <alignment vertical="center"/>
    </xf>
    <xf numFmtId="4" fontId="28" fillId="34" borderId="47" xfId="46" applyNumberFormat="1" applyFont="1" applyFill="1" applyBorder="1" applyAlignment="1">
      <alignment vertical="center"/>
    </xf>
    <xf numFmtId="4" fontId="44" fillId="35" borderId="25" xfId="47" applyNumberFormat="1" applyFont="1" applyFill="1" applyBorder="1" applyAlignment="1">
      <alignment horizontal="right" vertical="center"/>
    </xf>
    <xf numFmtId="4" fontId="44" fillId="35" borderId="32" xfId="47" applyNumberFormat="1" applyFont="1" applyFill="1" applyBorder="1" applyAlignment="1">
      <alignment horizontal="right" vertical="center"/>
    </xf>
    <xf numFmtId="4" fontId="44" fillId="35" borderId="34" xfId="47" applyNumberFormat="1" applyFont="1" applyFill="1" applyBorder="1" applyAlignment="1">
      <alignment horizontal="right" vertical="center"/>
    </xf>
    <xf numFmtId="4" fontId="28" fillId="34" borderId="25" xfId="47" applyNumberFormat="1" applyFont="1" applyFill="1" applyBorder="1" applyAlignment="1">
      <alignment horizontal="right" vertical="center"/>
    </xf>
    <xf numFmtId="4" fontId="3" fillId="33" borderId="25" xfId="52" applyNumberFormat="1" applyFont="1" applyFill="1" applyBorder="1" applyAlignment="1">
      <alignment vertical="center" wrapText="1"/>
    </xf>
  </cellXfs>
  <cellStyles count="75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rmal_Demanda" xfId="60"/>
    <cellStyle name="Normal_Demanda insatisfeta (g)" xfId="61"/>
    <cellStyle name="Normal_Demanda insatisfeta (g) " xfId="62"/>
    <cellStyle name="Normal_Pre 97-98" xfId="63"/>
    <cellStyle name="Notas" xfId="64"/>
    <cellStyle name="Percentual" xfId="65" builtinId="5"/>
    <cellStyle name="Salida" xfId="66"/>
    <cellStyle name="SinEstilo" xfId="67"/>
    <cellStyle name="Texto de advertencia" xfId="68"/>
    <cellStyle name="Texto explicativo" xfId="69"/>
    <cellStyle name="Título" xfId="70"/>
    <cellStyle name="Título 1" xfId="71"/>
    <cellStyle name="Título 2" xfId="72"/>
    <cellStyle name="Título 3" xfId="73"/>
    <cellStyle name="Total" xfId="7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DBE5F1"/>
      <color rgb="FF003366"/>
      <color rgb="FF376091"/>
      <color rgb="FFB8CCE4"/>
      <color rgb="FF6E97C8"/>
      <color rgb="FF4578B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Estudis de</a:t>
            </a:r>
            <a:r>
              <a:rPr lang="es-ES" sz="1000" baseline="0"/>
              <a:t> grau. Centres adscrits</a:t>
            </a:r>
            <a:endParaRPr lang="es-ES" sz="1000"/>
          </a:p>
        </c:rich>
      </c:tx>
      <c:layout>
        <c:manualLayout>
          <c:xMode val="edge"/>
          <c:yMode val="edge"/>
          <c:x val="3.0588367192643042E-2"/>
          <c:y val="2.9767441860465118E-2"/>
        </c:manualLayout>
      </c:layout>
    </c:title>
    <c:plotArea>
      <c:layout>
        <c:manualLayout>
          <c:layoutTarget val="inner"/>
          <c:xMode val="edge"/>
          <c:yMode val="edge"/>
          <c:x val="6.6093762327805214E-2"/>
          <c:y val="0.15000890855796487"/>
          <c:w val="0.9059627486323204"/>
          <c:h val="0.73263065372642633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0" scaled="0"/>
            </a:gra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'1.2.2'!$D$121:$D$126</c:f>
              <c:strCache>
                <c:ptCount val="6"/>
                <c:pt idx="0">
                  <c:v>EUNCET</c:v>
                </c:pt>
                <c:pt idx="1">
                  <c:v>EAE</c:v>
                </c:pt>
                <c:pt idx="2">
                  <c:v>CITM</c:v>
                </c:pt>
                <c:pt idx="3">
                  <c:v>EUETIB</c:v>
                </c:pt>
                <c:pt idx="4">
                  <c:v>EUPMT</c:v>
                </c:pt>
                <c:pt idx="5">
                  <c:v>EEI</c:v>
                </c:pt>
              </c:strCache>
            </c:strRef>
          </c:cat>
          <c:val>
            <c:numRef>
              <c:f>'1.2.2'!$E$121:$E$126</c:f>
              <c:numCache>
                <c:formatCode>0.00</c:formatCode>
                <c:ptCount val="6"/>
                <c:pt idx="0">
                  <c:v>0.11666666666666667</c:v>
                </c:pt>
                <c:pt idx="1">
                  <c:v>0.48</c:v>
                </c:pt>
                <c:pt idx="2">
                  <c:v>0.74814814814814812</c:v>
                </c:pt>
                <c:pt idx="3">
                  <c:v>1.405</c:v>
                </c:pt>
                <c:pt idx="4">
                  <c:v>0.7</c:v>
                </c:pt>
                <c:pt idx="5">
                  <c:v>0.5</c:v>
                </c:pt>
              </c:numCache>
            </c:numRef>
          </c:val>
        </c:ser>
        <c:gapWidth val="80"/>
        <c:axId val="160159232"/>
        <c:axId val="170029440"/>
      </c:barChart>
      <c:catAx>
        <c:axId val="160159232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70029440"/>
        <c:crosses val="autoZero"/>
        <c:auto val="1"/>
        <c:lblAlgn val="ctr"/>
        <c:lblOffset val="100"/>
      </c:catAx>
      <c:valAx>
        <c:axId val="1700294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60159232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Estudis de grau. Centres propis</a:t>
            </a:r>
          </a:p>
        </c:rich>
      </c:tx>
      <c:layout>
        <c:manualLayout>
          <c:xMode val="edge"/>
          <c:yMode val="edge"/>
          <c:x val="2.7374810318664886E-2"/>
          <c:y val="2.4242424242424229E-2"/>
        </c:manualLayout>
      </c:layout>
    </c:title>
    <c:plotArea>
      <c:layout>
        <c:manualLayout>
          <c:layoutTarget val="inner"/>
          <c:xMode val="edge"/>
          <c:yMode val="edge"/>
          <c:x val="7.8802596084734014E-2"/>
          <c:y val="0.14711359404096841"/>
          <c:w val="0.89642262474686207"/>
          <c:h val="0.74633762958401162"/>
        </c:manualLayout>
      </c:layout>
      <c:barChart>
        <c:barDir val="col"/>
        <c:grouping val="clustered"/>
        <c:ser>
          <c:idx val="0"/>
          <c:order val="0"/>
          <c:tx>
            <c:strRef>
              <c:f>'1.2.2'!$E$101</c:f>
              <c:strCache>
                <c:ptCount val="1"/>
                <c:pt idx="0">
                  <c:v>2011-12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0" scaled="0"/>
            </a:gradFill>
            <a:ln>
              <a:solidFill>
                <a:schemeClr val="accent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'1.2.2'!$D$102:$D$117</c:f>
              <c:strCache>
                <c:ptCount val="16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EETAC</c:v>
                </c:pt>
                <c:pt idx="10">
                  <c:v>EPSEB</c:v>
                </c:pt>
                <c:pt idx="11">
                  <c:v>EET</c:v>
                </c:pt>
                <c:pt idx="12">
                  <c:v>EPSEM</c:v>
                </c:pt>
                <c:pt idx="13">
                  <c:v>EPSEVG</c:v>
                </c:pt>
                <c:pt idx="14">
                  <c:v>FOOT</c:v>
                </c:pt>
                <c:pt idx="15">
                  <c:v>ESAB</c:v>
                </c:pt>
              </c:strCache>
            </c:strRef>
          </c:cat>
          <c:val>
            <c:numRef>
              <c:f>'1.2.2'!$E$102:$E$117</c:f>
              <c:numCache>
                <c:formatCode>0.00</c:formatCode>
                <c:ptCount val="16"/>
                <c:pt idx="0">
                  <c:v>0.95454545454545459</c:v>
                </c:pt>
                <c:pt idx="1">
                  <c:v>1.8342105263157895</c:v>
                </c:pt>
                <c:pt idx="2">
                  <c:v>1.5833333333333333</c:v>
                </c:pt>
                <c:pt idx="3">
                  <c:v>1.3394736842105264</c:v>
                </c:pt>
                <c:pt idx="4">
                  <c:v>1.5079646017699115</c:v>
                </c:pt>
                <c:pt idx="5">
                  <c:v>0.86315789473684212</c:v>
                </c:pt>
                <c:pt idx="6">
                  <c:v>1.21</c:v>
                </c:pt>
                <c:pt idx="7">
                  <c:v>1.3703703703703705</c:v>
                </c:pt>
                <c:pt idx="8">
                  <c:v>1.3833333333333333</c:v>
                </c:pt>
                <c:pt idx="9">
                  <c:v>0.5911764705882353</c:v>
                </c:pt>
                <c:pt idx="10">
                  <c:v>0.67157894736842105</c:v>
                </c:pt>
                <c:pt idx="11">
                  <c:v>1.1846153846153846</c:v>
                </c:pt>
                <c:pt idx="12">
                  <c:v>0.64081632653061227</c:v>
                </c:pt>
                <c:pt idx="13">
                  <c:v>0.7142857142857143</c:v>
                </c:pt>
                <c:pt idx="14">
                  <c:v>0.67500000000000004</c:v>
                </c:pt>
                <c:pt idx="15">
                  <c:v>0.57499999999999996</c:v>
                </c:pt>
              </c:numCache>
            </c:numRef>
          </c:val>
        </c:ser>
        <c:gapWidth val="60"/>
        <c:axId val="170097280"/>
        <c:axId val="170278912"/>
      </c:barChart>
      <c:catAx>
        <c:axId val="1700972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70278912"/>
        <c:crosses val="autoZero"/>
        <c:auto val="1"/>
        <c:lblAlgn val="ctr"/>
        <c:lblOffset val="100"/>
      </c:catAx>
      <c:valAx>
        <c:axId val="1702789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70097280"/>
        <c:crosses val="autoZero"/>
        <c:crossBetween val="between"/>
        <c:majorUnit val="0.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</c:chart>
  <c:spPr>
    <a:ln>
      <a:solidFill>
        <a:srgbClr val="37609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130</xdr:row>
      <xdr:rowOff>47625</xdr:rowOff>
    </xdr:from>
    <xdr:to>
      <xdr:col>14</xdr:col>
      <xdr:colOff>784225</xdr:colOff>
      <xdr:row>154</xdr:row>
      <xdr:rowOff>19050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100</xdr:row>
      <xdr:rowOff>87841</xdr:rowOff>
    </xdr:from>
    <xdr:to>
      <xdr:col>14</xdr:col>
      <xdr:colOff>774700</xdr:colOff>
      <xdr:row>129</xdr:row>
      <xdr:rowOff>0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Q158"/>
  <sheetViews>
    <sheetView showGridLines="0" tabSelected="1" topLeftCell="D70" zoomScaleNormal="100" zoomScaleSheetLayoutView="100" workbookViewId="0">
      <selection activeCell="Q78" sqref="Q78"/>
    </sheetView>
  </sheetViews>
  <sheetFormatPr defaultColWidth="11.42578125" defaultRowHeight="12.75"/>
  <cols>
    <col min="1" max="1" width="0.85546875" style="23" customWidth="1"/>
    <col min="2" max="2" width="0.5703125" style="23" customWidth="1"/>
    <col min="3" max="3" width="14.85546875" style="40" customWidth="1"/>
    <col min="4" max="4" width="65.140625" style="40" customWidth="1"/>
    <col min="5" max="5" width="10.140625" style="23" customWidth="1"/>
    <col min="6" max="6" width="10.7109375" style="23" bestFit="1" customWidth="1"/>
    <col min="7" max="7" width="10.7109375" style="23" hidden="1" customWidth="1"/>
    <col min="8" max="10" width="15.140625" style="23" hidden="1" customWidth="1"/>
    <col min="11" max="11" width="12.5703125" style="23" bestFit="1" customWidth="1"/>
    <col min="12" max="12" width="11.7109375" style="23" customWidth="1"/>
    <col min="13" max="13" width="13.5703125" style="23" customWidth="1"/>
    <col min="14" max="15" width="12" style="23" customWidth="1"/>
    <col min="16" max="16" width="0.5703125" style="23" customWidth="1"/>
    <col min="17" max="16384" width="11.42578125" style="23"/>
  </cols>
  <sheetData>
    <row r="1" spans="1:16">
      <c r="A1" s="22"/>
      <c r="B1" s="22"/>
      <c r="C1" s="192" t="s">
        <v>0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16.5" customHeight="1">
      <c r="A2" s="22"/>
      <c r="B2" s="22"/>
      <c r="C2" s="192" t="s">
        <v>71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>
      <c r="A3" s="22"/>
      <c r="B3" s="22"/>
      <c r="C3" s="1"/>
      <c r="D3" s="1"/>
      <c r="E3" s="5"/>
      <c r="F3" s="25"/>
      <c r="G3" s="25"/>
      <c r="H3" s="25"/>
      <c r="I3" s="25"/>
      <c r="J3" s="25"/>
      <c r="K3" s="25"/>
      <c r="L3" s="25"/>
      <c r="M3" s="25"/>
      <c r="N3" s="26"/>
      <c r="O3" s="26"/>
    </row>
    <row r="4" spans="1:16" ht="10.5" customHeight="1">
      <c r="A4" s="22"/>
      <c r="B4" s="22"/>
      <c r="C4" s="165" t="s">
        <v>12</v>
      </c>
      <c r="D4" s="165"/>
      <c r="E4" s="165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15.75">
      <c r="A5" s="22"/>
      <c r="B5" s="22"/>
      <c r="C5" s="27"/>
      <c r="D5" s="28"/>
      <c r="E5" s="29"/>
      <c r="F5" s="29"/>
      <c r="G5" s="156"/>
      <c r="H5" s="29"/>
      <c r="I5" s="156"/>
      <c r="J5" s="29"/>
      <c r="K5" s="29"/>
      <c r="L5" s="29"/>
      <c r="M5" s="29"/>
      <c r="N5" s="24"/>
      <c r="O5" s="24"/>
    </row>
    <row r="6" spans="1:16" ht="4.5" customHeight="1">
      <c r="B6" s="75"/>
      <c r="C6" s="76"/>
      <c r="D6" s="77"/>
      <c r="E6" s="78"/>
      <c r="F6" s="78"/>
      <c r="G6" s="78"/>
      <c r="H6" s="78"/>
      <c r="I6" s="78"/>
      <c r="J6" s="78"/>
      <c r="K6" s="78"/>
      <c r="L6" s="78"/>
      <c r="M6" s="78"/>
      <c r="N6" s="79"/>
      <c r="O6" s="79"/>
      <c r="P6" s="80"/>
    </row>
    <row r="7" spans="1:16" ht="13.5" customHeight="1">
      <c r="B7" s="31"/>
      <c r="C7" s="191" t="s">
        <v>1</v>
      </c>
      <c r="D7" s="191" t="s">
        <v>2</v>
      </c>
      <c r="E7" s="182" t="s">
        <v>3</v>
      </c>
      <c r="F7" s="182" t="s">
        <v>15</v>
      </c>
      <c r="G7" s="185" t="s">
        <v>103</v>
      </c>
      <c r="H7" s="185" t="s">
        <v>16</v>
      </c>
      <c r="I7" s="185" t="s">
        <v>104</v>
      </c>
      <c r="J7" s="182" t="s">
        <v>17</v>
      </c>
      <c r="K7" s="182" t="s">
        <v>18</v>
      </c>
      <c r="L7" s="182" t="s">
        <v>19</v>
      </c>
      <c r="M7" s="182" t="s">
        <v>20</v>
      </c>
      <c r="N7" s="182" t="s">
        <v>4</v>
      </c>
      <c r="O7" s="182" t="s">
        <v>21</v>
      </c>
      <c r="P7" s="32"/>
    </row>
    <row r="8" spans="1:16" ht="16.5" customHeight="1">
      <c r="B8" s="31"/>
      <c r="C8" s="191"/>
      <c r="D8" s="191"/>
      <c r="E8" s="182"/>
      <c r="F8" s="182"/>
      <c r="G8" s="186"/>
      <c r="H8" s="186"/>
      <c r="I8" s="186"/>
      <c r="J8" s="182"/>
      <c r="K8" s="182"/>
      <c r="L8" s="182"/>
      <c r="M8" s="182"/>
      <c r="N8" s="182"/>
      <c r="O8" s="182"/>
      <c r="P8" s="32"/>
    </row>
    <row r="9" spans="1:16" ht="15" customHeight="1">
      <c r="B9" s="31"/>
      <c r="C9" s="191"/>
      <c r="D9" s="191"/>
      <c r="E9" s="182"/>
      <c r="F9" s="182"/>
      <c r="G9" s="187"/>
      <c r="H9" s="187"/>
      <c r="I9" s="187"/>
      <c r="J9" s="182"/>
      <c r="K9" s="182"/>
      <c r="L9" s="182"/>
      <c r="M9" s="182"/>
      <c r="N9" s="182"/>
      <c r="O9" s="182"/>
      <c r="P9" s="32"/>
    </row>
    <row r="10" spans="1:16" ht="18.75" customHeight="1">
      <c r="B10" s="31"/>
      <c r="C10" s="189" t="s">
        <v>57</v>
      </c>
      <c r="D10" s="2" t="s">
        <v>22</v>
      </c>
      <c r="E10" s="3">
        <v>50</v>
      </c>
      <c r="F10" s="3">
        <v>66</v>
      </c>
      <c r="G10" s="137"/>
      <c r="H10" s="14">
        <f>G10/F10</f>
        <v>0</v>
      </c>
      <c r="I10" s="125"/>
      <c r="J10" s="14">
        <f>100%-H10</f>
        <v>1</v>
      </c>
      <c r="K10" s="3">
        <v>339</v>
      </c>
      <c r="L10" s="3">
        <v>51</v>
      </c>
      <c r="M10" s="3">
        <v>4</v>
      </c>
      <c r="N10" s="15">
        <f>F10/E10</f>
        <v>1.32</v>
      </c>
      <c r="O10" s="16">
        <f>F10-L10</f>
        <v>15</v>
      </c>
      <c r="P10" s="32"/>
    </row>
    <row r="11" spans="1:16" ht="18.75" customHeight="1">
      <c r="B11" s="31"/>
      <c r="C11" s="189"/>
      <c r="D11" s="2" t="s">
        <v>23</v>
      </c>
      <c r="E11" s="3">
        <v>60</v>
      </c>
      <c r="F11" s="13">
        <v>39</v>
      </c>
      <c r="G11" s="122"/>
      <c r="H11" s="14">
        <f t="shared" ref="H11:H66" si="0">G11/F11</f>
        <v>0</v>
      </c>
      <c r="I11" s="125"/>
      <c r="J11" s="14">
        <f t="shared" ref="J11:J66" si="1">100%-H11</f>
        <v>1</v>
      </c>
      <c r="K11" s="3">
        <v>147</v>
      </c>
      <c r="L11" s="3">
        <v>30</v>
      </c>
      <c r="M11" s="3">
        <v>30</v>
      </c>
      <c r="N11" s="15">
        <f t="shared" ref="N11:N65" si="2">F11/E11</f>
        <v>0.65</v>
      </c>
      <c r="O11" s="16">
        <f t="shared" ref="O11:O65" si="3">F11-L11</f>
        <v>9</v>
      </c>
      <c r="P11" s="32"/>
    </row>
    <row r="12" spans="1:16" ht="18.75" customHeight="1">
      <c r="B12" s="31"/>
      <c r="C12" s="132" t="s">
        <v>99</v>
      </c>
      <c r="D12" s="6" t="s">
        <v>72</v>
      </c>
      <c r="E12" s="101">
        <v>380</v>
      </c>
      <c r="F12" s="103">
        <v>697</v>
      </c>
      <c r="G12" s="121"/>
      <c r="H12" s="102">
        <f t="shared" si="0"/>
        <v>0</v>
      </c>
      <c r="I12" s="124"/>
      <c r="J12" s="102">
        <f t="shared" si="1"/>
        <v>1</v>
      </c>
      <c r="K12" s="101">
        <v>768</v>
      </c>
      <c r="L12" s="101">
        <v>408</v>
      </c>
      <c r="M12" s="101">
        <v>22</v>
      </c>
      <c r="N12" s="99">
        <f t="shared" si="2"/>
        <v>1.8342105263157895</v>
      </c>
      <c r="O12" s="100">
        <f t="shared" si="3"/>
        <v>289</v>
      </c>
      <c r="P12" s="32"/>
    </row>
    <row r="13" spans="1:16" ht="18.75" customHeight="1">
      <c r="B13" s="31"/>
      <c r="C13" s="179" t="s">
        <v>100</v>
      </c>
      <c r="D13" s="2" t="s">
        <v>73</v>
      </c>
      <c r="E13" s="3">
        <v>180</v>
      </c>
      <c r="F13" s="13">
        <v>151</v>
      </c>
      <c r="G13" s="122"/>
      <c r="H13" s="14">
        <f t="shared" si="0"/>
        <v>0</v>
      </c>
      <c r="I13" s="125"/>
      <c r="J13" s="14">
        <f t="shared" si="1"/>
        <v>1</v>
      </c>
      <c r="K13" s="3">
        <v>824</v>
      </c>
      <c r="L13" s="3">
        <v>98</v>
      </c>
      <c r="M13" s="3">
        <v>101</v>
      </c>
      <c r="N13" s="15">
        <f t="shared" si="2"/>
        <v>0.83888888888888891</v>
      </c>
      <c r="O13" s="16">
        <f t="shared" si="3"/>
        <v>53</v>
      </c>
      <c r="P13" s="32"/>
    </row>
    <row r="14" spans="1:16" ht="18.75" customHeight="1">
      <c r="B14" s="31"/>
      <c r="C14" s="180"/>
      <c r="D14" s="2" t="s">
        <v>74</v>
      </c>
      <c r="E14" s="3">
        <v>60</v>
      </c>
      <c r="F14" s="13">
        <v>213</v>
      </c>
      <c r="G14" s="122"/>
      <c r="H14" s="14">
        <f t="shared" si="0"/>
        <v>0</v>
      </c>
      <c r="I14" s="125"/>
      <c r="J14" s="14">
        <f t="shared" si="1"/>
        <v>1</v>
      </c>
      <c r="K14" s="3">
        <v>315</v>
      </c>
      <c r="L14" s="3">
        <v>69</v>
      </c>
      <c r="M14" s="3">
        <v>1</v>
      </c>
      <c r="N14" s="15">
        <f t="shared" si="2"/>
        <v>3.55</v>
      </c>
      <c r="O14" s="16">
        <f t="shared" si="3"/>
        <v>144</v>
      </c>
      <c r="P14" s="32"/>
    </row>
    <row r="15" spans="1:16" ht="18.75" customHeight="1">
      <c r="B15" s="31"/>
      <c r="C15" s="181"/>
      <c r="D15" s="2" t="s">
        <v>75</v>
      </c>
      <c r="E15" s="3">
        <v>60</v>
      </c>
      <c r="F15" s="13">
        <v>111</v>
      </c>
      <c r="G15" s="122"/>
      <c r="H15" s="14">
        <f t="shared" si="0"/>
        <v>0</v>
      </c>
      <c r="I15" s="125"/>
      <c r="J15" s="14">
        <f t="shared" si="1"/>
        <v>1</v>
      </c>
      <c r="K15" s="3">
        <v>351</v>
      </c>
      <c r="L15" s="3">
        <v>19</v>
      </c>
      <c r="M15" s="3">
        <v>45</v>
      </c>
      <c r="N15" s="15">
        <f t="shared" si="2"/>
        <v>1.85</v>
      </c>
      <c r="O15" s="16">
        <f t="shared" si="3"/>
        <v>92</v>
      </c>
      <c r="P15" s="32"/>
    </row>
    <row r="16" spans="1:16" ht="19.5" customHeight="1">
      <c r="B16" s="31"/>
      <c r="C16" s="170" t="s">
        <v>5</v>
      </c>
      <c r="D16" s="6" t="s">
        <v>76</v>
      </c>
      <c r="E16" s="130">
        <v>80</v>
      </c>
      <c r="F16" s="129">
        <v>74</v>
      </c>
      <c r="G16" s="121"/>
      <c r="H16" s="131">
        <f t="shared" si="0"/>
        <v>0</v>
      </c>
      <c r="I16" s="124"/>
      <c r="J16" s="131">
        <f t="shared" si="1"/>
        <v>1</v>
      </c>
      <c r="K16" s="130">
        <v>252</v>
      </c>
      <c r="L16" s="130">
        <v>66</v>
      </c>
      <c r="M16" s="130">
        <v>24</v>
      </c>
      <c r="N16" s="134">
        <f t="shared" si="2"/>
        <v>0.92500000000000004</v>
      </c>
      <c r="O16" s="126">
        <f t="shared" si="3"/>
        <v>8</v>
      </c>
      <c r="P16" s="32"/>
    </row>
    <row r="17" spans="2:16" ht="18.75" customHeight="1">
      <c r="B17" s="31"/>
      <c r="C17" s="171"/>
      <c r="D17" s="6" t="s">
        <v>77</v>
      </c>
      <c r="E17" s="130">
        <v>80</v>
      </c>
      <c r="F17" s="129">
        <v>104</v>
      </c>
      <c r="G17" s="121"/>
      <c r="H17" s="131">
        <f t="shared" si="0"/>
        <v>0</v>
      </c>
      <c r="I17" s="124"/>
      <c r="J17" s="131">
        <f t="shared" si="1"/>
        <v>1</v>
      </c>
      <c r="K17" s="130">
        <v>771</v>
      </c>
      <c r="L17" s="130">
        <v>76</v>
      </c>
      <c r="M17" s="130">
        <v>14</v>
      </c>
      <c r="N17" s="134">
        <f t="shared" si="2"/>
        <v>1.3</v>
      </c>
      <c r="O17" s="126">
        <f t="shared" si="3"/>
        <v>28</v>
      </c>
      <c r="P17" s="32"/>
    </row>
    <row r="18" spans="2:16" ht="18.75" customHeight="1">
      <c r="B18" s="31"/>
      <c r="C18" s="171"/>
      <c r="D18" s="6" t="s">
        <v>27</v>
      </c>
      <c r="E18" s="130">
        <v>60</v>
      </c>
      <c r="F18" s="129">
        <v>68</v>
      </c>
      <c r="G18" s="121"/>
      <c r="H18" s="131">
        <f t="shared" si="0"/>
        <v>0</v>
      </c>
      <c r="I18" s="124"/>
      <c r="J18" s="131">
        <f t="shared" si="1"/>
        <v>1</v>
      </c>
      <c r="K18" s="130">
        <v>393</v>
      </c>
      <c r="L18" s="130">
        <v>50</v>
      </c>
      <c r="M18" s="130">
        <v>20</v>
      </c>
      <c r="N18" s="134">
        <f t="shared" si="2"/>
        <v>1.1333333333333333</v>
      </c>
      <c r="O18" s="126">
        <f t="shared" si="3"/>
        <v>18</v>
      </c>
      <c r="P18" s="32"/>
    </row>
    <row r="19" spans="2:16" ht="18.75" customHeight="1">
      <c r="B19" s="31"/>
      <c r="C19" s="171"/>
      <c r="D19" s="6" t="s">
        <v>24</v>
      </c>
      <c r="E19" s="130">
        <v>40</v>
      </c>
      <c r="F19" s="129">
        <v>77</v>
      </c>
      <c r="G19" s="121"/>
      <c r="H19" s="131">
        <f t="shared" si="0"/>
        <v>0</v>
      </c>
      <c r="I19" s="124"/>
      <c r="J19" s="131">
        <f t="shared" si="1"/>
        <v>1</v>
      </c>
      <c r="K19" s="130">
        <v>356</v>
      </c>
      <c r="L19" s="130">
        <v>44</v>
      </c>
      <c r="M19" s="130">
        <v>6</v>
      </c>
      <c r="N19" s="134">
        <f>F19/E19</f>
        <v>1.925</v>
      </c>
      <c r="O19" s="126">
        <f t="shared" si="3"/>
        <v>33</v>
      </c>
      <c r="P19" s="32"/>
    </row>
    <row r="20" spans="2:16" ht="18.75" customHeight="1">
      <c r="B20" s="31"/>
      <c r="C20" s="171"/>
      <c r="D20" s="6" t="s">
        <v>25</v>
      </c>
      <c r="E20" s="130">
        <v>80</v>
      </c>
      <c r="F20" s="129">
        <v>58</v>
      </c>
      <c r="G20" s="121"/>
      <c r="H20" s="131">
        <f t="shared" si="0"/>
        <v>0</v>
      </c>
      <c r="I20" s="124"/>
      <c r="J20" s="131">
        <f t="shared" si="1"/>
        <v>1</v>
      </c>
      <c r="K20" s="130">
        <v>412</v>
      </c>
      <c r="L20" s="130">
        <v>52</v>
      </c>
      <c r="M20" s="130">
        <v>37</v>
      </c>
      <c r="N20" s="134">
        <f t="shared" si="2"/>
        <v>0.72499999999999998</v>
      </c>
      <c r="O20" s="126">
        <f t="shared" si="3"/>
        <v>6</v>
      </c>
      <c r="P20" s="32"/>
    </row>
    <row r="21" spans="2:16" ht="18.75" customHeight="1">
      <c r="B21" s="31"/>
      <c r="C21" s="172"/>
      <c r="D21" s="6" t="s">
        <v>105</v>
      </c>
      <c r="E21" s="130">
        <v>40</v>
      </c>
      <c r="F21" s="129">
        <v>128</v>
      </c>
      <c r="G21" s="121"/>
      <c r="H21" s="131"/>
      <c r="I21" s="124"/>
      <c r="J21" s="131"/>
      <c r="K21" s="130">
        <v>472</v>
      </c>
      <c r="L21" s="130">
        <v>47</v>
      </c>
      <c r="M21" s="130">
        <v>3</v>
      </c>
      <c r="N21" s="134">
        <f t="shared" si="2"/>
        <v>3.2</v>
      </c>
      <c r="O21" s="126">
        <f t="shared" si="3"/>
        <v>81</v>
      </c>
      <c r="P21" s="32"/>
    </row>
    <row r="22" spans="2:16" ht="18.75" customHeight="1">
      <c r="B22" s="31"/>
      <c r="C22" s="179" t="s">
        <v>101</v>
      </c>
      <c r="D22" s="2" t="s">
        <v>73</v>
      </c>
      <c r="E22" s="3">
        <v>450</v>
      </c>
      <c r="F22" s="13">
        <v>722</v>
      </c>
      <c r="G22" s="122"/>
      <c r="H22" s="14">
        <f t="shared" si="0"/>
        <v>0</v>
      </c>
      <c r="I22" s="125"/>
      <c r="J22" s="14">
        <f t="shared" si="1"/>
        <v>1</v>
      </c>
      <c r="K22" s="3">
        <v>991</v>
      </c>
      <c r="L22" s="3">
        <v>425</v>
      </c>
      <c r="M22" s="3">
        <v>45</v>
      </c>
      <c r="N22" s="15">
        <f t="shared" si="2"/>
        <v>1.6044444444444443</v>
      </c>
      <c r="O22" s="16">
        <f t="shared" si="3"/>
        <v>297</v>
      </c>
      <c r="P22" s="32"/>
    </row>
    <row r="23" spans="2:16" ht="18.75" customHeight="1">
      <c r="B23" s="31"/>
      <c r="C23" s="180"/>
      <c r="D23" s="2" t="s">
        <v>29</v>
      </c>
      <c r="E23" s="3">
        <v>75</v>
      </c>
      <c r="F23" s="13">
        <v>86</v>
      </c>
      <c r="G23" s="122"/>
      <c r="H23" s="14">
        <f t="shared" si="0"/>
        <v>0</v>
      </c>
      <c r="I23" s="125"/>
      <c r="J23" s="14">
        <f t="shared" si="1"/>
        <v>1</v>
      </c>
      <c r="K23" s="3">
        <v>514</v>
      </c>
      <c r="L23" s="3">
        <v>61</v>
      </c>
      <c r="M23" s="3">
        <v>24</v>
      </c>
      <c r="N23" s="15">
        <f t="shared" si="2"/>
        <v>1.1466666666666667</v>
      </c>
      <c r="O23" s="16">
        <f t="shared" si="3"/>
        <v>25</v>
      </c>
      <c r="P23" s="32"/>
    </row>
    <row r="24" spans="2:16" ht="18.75" customHeight="1">
      <c r="B24" s="31"/>
      <c r="C24" s="181"/>
      <c r="D24" s="2" t="s">
        <v>78</v>
      </c>
      <c r="E24" s="3">
        <v>40</v>
      </c>
      <c r="F24" s="13">
        <v>44</v>
      </c>
      <c r="G24" s="122"/>
      <c r="H24" s="14">
        <f t="shared" si="0"/>
        <v>0</v>
      </c>
      <c r="I24" s="125"/>
      <c r="J24" s="14">
        <f t="shared" si="1"/>
        <v>1</v>
      </c>
      <c r="K24" s="3">
        <v>482</v>
      </c>
      <c r="L24" s="3">
        <v>16</v>
      </c>
      <c r="M24" s="3">
        <v>29</v>
      </c>
      <c r="N24" s="15">
        <f t="shared" si="2"/>
        <v>1.1000000000000001</v>
      </c>
      <c r="O24" s="16">
        <f t="shared" si="3"/>
        <v>28</v>
      </c>
      <c r="P24" s="32"/>
    </row>
    <row r="25" spans="2:16" ht="18.75" customHeight="1">
      <c r="B25" s="31"/>
      <c r="C25" s="170" t="s">
        <v>102</v>
      </c>
      <c r="D25" s="6" t="s">
        <v>79</v>
      </c>
      <c r="E25" s="130">
        <v>140</v>
      </c>
      <c r="F25" s="129">
        <v>212</v>
      </c>
      <c r="G25" s="121"/>
      <c r="H25" s="131">
        <f t="shared" si="0"/>
        <v>0</v>
      </c>
      <c r="I25" s="124"/>
      <c r="J25" s="131">
        <f t="shared" si="1"/>
        <v>1</v>
      </c>
      <c r="K25" s="130">
        <v>546</v>
      </c>
      <c r="L25" s="130">
        <v>127</v>
      </c>
      <c r="M25" s="130">
        <v>18</v>
      </c>
      <c r="N25" s="134">
        <f t="shared" si="2"/>
        <v>1.5142857142857142</v>
      </c>
      <c r="O25" s="100">
        <f t="shared" si="3"/>
        <v>85</v>
      </c>
      <c r="P25" s="32"/>
    </row>
    <row r="26" spans="2:16" ht="18.75" customHeight="1">
      <c r="B26" s="31"/>
      <c r="C26" s="171"/>
      <c r="D26" s="6" t="s">
        <v>80</v>
      </c>
      <c r="E26" s="130">
        <v>190</v>
      </c>
      <c r="F26" s="129">
        <v>92</v>
      </c>
      <c r="G26" s="121"/>
      <c r="H26" s="131">
        <f t="shared" si="0"/>
        <v>0</v>
      </c>
      <c r="I26" s="124"/>
      <c r="J26" s="131">
        <f t="shared" si="1"/>
        <v>1</v>
      </c>
      <c r="K26" s="130">
        <v>484</v>
      </c>
      <c r="L26" s="130">
        <v>92</v>
      </c>
      <c r="M26" s="130">
        <v>79</v>
      </c>
      <c r="N26" s="134">
        <f t="shared" si="2"/>
        <v>0.48421052631578948</v>
      </c>
      <c r="O26" s="126">
        <f t="shared" si="3"/>
        <v>0</v>
      </c>
      <c r="P26" s="32"/>
    </row>
    <row r="27" spans="2:16" ht="18.75" customHeight="1">
      <c r="B27" s="31"/>
      <c r="C27" s="172"/>
      <c r="D27" s="6" t="s">
        <v>81</v>
      </c>
      <c r="E27" s="130">
        <v>50</v>
      </c>
      <c r="F27" s="129">
        <v>24</v>
      </c>
      <c r="G27" s="121"/>
      <c r="H27" s="131">
        <f t="shared" si="0"/>
        <v>0</v>
      </c>
      <c r="I27" s="124"/>
      <c r="J27" s="131">
        <f t="shared" si="1"/>
        <v>1</v>
      </c>
      <c r="K27" s="130">
        <v>142</v>
      </c>
      <c r="L27" s="130">
        <v>24</v>
      </c>
      <c r="M27" s="130">
        <v>18</v>
      </c>
      <c r="N27" s="134">
        <f t="shared" si="2"/>
        <v>0.48</v>
      </c>
      <c r="O27" s="126">
        <f t="shared" si="3"/>
        <v>0</v>
      </c>
      <c r="P27" s="32"/>
    </row>
    <row r="28" spans="2:16" ht="18.75" customHeight="1">
      <c r="B28" s="31"/>
      <c r="C28" s="133" t="s">
        <v>82</v>
      </c>
      <c r="D28" s="2" t="s">
        <v>83</v>
      </c>
      <c r="E28" s="3">
        <v>400</v>
      </c>
      <c r="F28" s="13">
        <v>484</v>
      </c>
      <c r="G28" s="122"/>
      <c r="H28" s="14">
        <f t="shared" si="0"/>
        <v>0</v>
      </c>
      <c r="I28" s="125"/>
      <c r="J28" s="14">
        <f t="shared" si="1"/>
        <v>1</v>
      </c>
      <c r="K28" s="3">
        <v>957</v>
      </c>
      <c r="L28" s="3">
        <v>392</v>
      </c>
      <c r="M28" s="3">
        <v>46</v>
      </c>
      <c r="N28" s="15">
        <f t="shared" si="2"/>
        <v>1.21</v>
      </c>
      <c r="O28" s="16">
        <f t="shared" si="3"/>
        <v>92</v>
      </c>
      <c r="P28" s="32"/>
    </row>
    <row r="29" spans="2:16" ht="18.75" customHeight="1">
      <c r="B29" s="31"/>
      <c r="C29" s="170" t="s">
        <v>84</v>
      </c>
      <c r="D29" s="6" t="s">
        <v>85</v>
      </c>
      <c r="E29" s="130">
        <v>30</v>
      </c>
      <c r="F29" s="129">
        <v>35</v>
      </c>
      <c r="G29" s="121"/>
      <c r="H29" s="131">
        <f t="shared" si="0"/>
        <v>0</v>
      </c>
      <c r="I29" s="124"/>
      <c r="J29" s="131">
        <f>100%-H29</f>
        <v>1</v>
      </c>
      <c r="K29" s="130">
        <v>249</v>
      </c>
      <c r="L29" s="130">
        <v>24</v>
      </c>
      <c r="M29" s="130">
        <v>16</v>
      </c>
      <c r="N29" s="99">
        <f t="shared" si="2"/>
        <v>1.1666666666666667</v>
      </c>
      <c r="O29" s="100">
        <f t="shared" si="3"/>
        <v>11</v>
      </c>
      <c r="P29" s="32"/>
    </row>
    <row r="30" spans="2:16" ht="18.75" customHeight="1">
      <c r="B30" s="31"/>
      <c r="C30" s="171"/>
      <c r="D30" s="6" t="s">
        <v>86</v>
      </c>
      <c r="E30" s="130">
        <v>45</v>
      </c>
      <c r="F30" s="129">
        <v>80</v>
      </c>
      <c r="G30" s="121"/>
      <c r="H30" s="131">
        <f t="shared" si="0"/>
        <v>0</v>
      </c>
      <c r="I30" s="124"/>
      <c r="J30" s="131">
        <f t="shared" si="1"/>
        <v>1</v>
      </c>
      <c r="K30" s="130">
        <v>271</v>
      </c>
      <c r="L30" s="130">
        <v>48</v>
      </c>
      <c r="M30" s="130">
        <v>7</v>
      </c>
      <c r="N30" s="99">
        <f t="shared" si="2"/>
        <v>1.7777777777777777</v>
      </c>
      <c r="O30" s="100">
        <f t="shared" si="3"/>
        <v>32</v>
      </c>
      <c r="P30" s="32"/>
    </row>
    <row r="31" spans="2:16" ht="18.75" customHeight="1">
      <c r="B31" s="31"/>
      <c r="C31" s="172"/>
      <c r="D31" s="6" t="s">
        <v>87</v>
      </c>
      <c r="E31" s="130">
        <v>60</v>
      </c>
      <c r="F31" s="129">
        <v>70</v>
      </c>
      <c r="G31" s="121"/>
      <c r="H31" s="131">
        <f t="shared" si="0"/>
        <v>0</v>
      </c>
      <c r="I31" s="124"/>
      <c r="J31" s="131">
        <f t="shared" si="1"/>
        <v>1</v>
      </c>
      <c r="K31" s="130">
        <v>353</v>
      </c>
      <c r="L31" s="130">
        <v>52</v>
      </c>
      <c r="M31" s="130">
        <v>17</v>
      </c>
      <c r="N31" s="99">
        <f t="shared" si="2"/>
        <v>1.1666666666666667</v>
      </c>
      <c r="O31" s="100">
        <f t="shared" si="3"/>
        <v>18</v>
      </c>
      <c r="P31" s="32"/>
    </row>
    <row r="32" spans="2:16" ht="18.75" customHeight="1">
      <c r="B32" s="31"/>
      <c r="C32" s="179" t="s">
        <v>88</v>
      </c>
      <c r="D32" s="2" t="s">
        <v>89</v>
      </c>
      <c r="E32" s="3">
        <v>60</v>
      </c>
      <c r="F32" s="13">
        <v>132</v>
      </c>
      <c r="G32" s="122"/>
      <c r="H32" s="14">
        <f t="shared" si="0"/>
        <v>0</v>
      </c>
      <c r="I32" s="125"/>
      <c r="J32" s="14">
        <f t="shared" si="1"/>
        <v>1</v>
      </c>
      <c r="K32" s="3">
        <v>629</v>
      </c>
      <c r="L32" s="3">
        <v>68</v>
      </c>
      <c r="M32" s="3">
        <v>2</v>
      </c>
      <c r="N32" s="15">
        <f t="shared" si="2"/>
        <v>2.2000000000000002</v>
      </c>
      <c r="O32" s="16">
        <f t="shared" si="3"/>
        <v>64</v>
      </c>
      <c r="P32" s="32"/>
    </row>
    <row r="33" spans="2:16" ht="18.75" customHeight="1">
      <c r="B33" s="31"/>
      <c r="C33" s="181"/>
      <c r="D33" s="2" t="s">
        <v>90</v>
      </c>
      <c r="E33" s="3">
        <v>60</v>
      </c>
      <c r="F33" s="13">
        <v>34</v>
      </c>
      <c r="G33" s="122"/>
      <c r="H33" s="14">
        <f t="shared" si="0"/>
        <v>0</v>
      </c>
      <c r="I33" s="125"/>
      <c r="J33" s="14">
        <f t="shared" si="1"/>
        <v>1</v>
      </c>
      <c r="K33" s="3">
        <v>437</v>
      </c>
      <c r="L33" s="3">
        <v>17</v>
      </c>
      <c r="M33" s="3">
        <v>53</v>
      </c>
      <c r="N33" s="15">
        <f t="shared" si="2"/>
        <v>0.56666666666666665</v>
      </c>
      <c r="O33" s="16">
        <f t="shared" si="3"/>
        <v>17</v>
      </c>
      <c r="P33" s="32"/>
    </row>
    <row r="34" spans="2:16" ht="18.75" customHeight="1">
      <c r="B34" s="31"/>
      <c r="C34" s="170" t="s">
        <v>106</v>
      </c>
      <c r="D34" s="6" t="s">
        <v>26</v>
      </c>
      <c r="E34" s="109">
        <v>120</v>
      </c>
      <c r="F34" s="110">
        <v>40</v>
      </c>
      <c r="G34" s="121"/>
      <c r="H34" s="108"/>
      <c r="I34" s="124"/>
      <c r="J34" s="108"/>
      <c r="K34" s="109">
        <v>266</v>
      </c>
      <c r="L34" s="109">
        <v>40</v>
      </c>
      <c r="M34" s="109">
        <v>39</v>
      </c>
      <c r="N34" s="111">
        <f t="shared" si="2"/>
        <v>0.33333333333333331</v>
      </c>
      <c r="O34" s="107">
        <f t="shared" si="3"/>
        <v>0</v>
      </c>
      <c r="P34" s="32"/>
    </row>
    <row r="35" spans="2:16" ht="18.75" customHeight="1">
      <c r="B35" s="31"/>
      <c r="C35" s="171"/>
      <c r="D35" s="6" t="s">
        <v>27</v>
      </c>
      <c r="E35" s="109">
        <v>100</v>
      </c>
      <c r="F35" s="110">
        <v>27</v>
      </c>
      <c r="G35" s="121"/>
      <c r="H35" s="108"/>
      <c r="I35" s="124"/>
      <c r="J35" s="108"/>
      <c r="K35" s="109">
        <v>115</v>
      </c>
      <c r="L35" s="109">
        <v>27</v>
      </c>
      <c r="M35" s="109">
        <v>7</v>
      </c>
      <c r="N35" s="111">
        <f t="shared" si="2"/>
        <v>0.27</v>
      </c>
      <c r="O35" s="107">
        <f t="shared" si="3"/>
        <v>0</v>
      </c>
      <c r="P35" s="32"/>
    </row>
    <row r="36" spans="2:16" ht="18.75" customHeight="1">
      <c r="B36" s="31"/>
      <c r="C36" s="171"/>
      <c r="D36" s="6" t="s">
        <v>91</v>
      </c>
      <c r="E36" s="101">
        <v>80</v>
      </c>
      <c r="F36" s="103">
        <v>92</v>
      </c>
      <c r="G36" s="121"/>
      <c r="H36" s="102">
        <f t="shared" si="0"/>
        <v>0</v>
      </c>
      <c r="I36" s="124"/>
      <c r="J36" s="102">
        <f t="shared" si="1"/>
        <v>1</v>
      </c>
      <c r="K36" s="101">
        <v>377</v>
      </c>
      <c r="L36" s="101">
        <v>43</v>
      </c>
      <c r="M36" s="101">
        <v>47</v>
      </c>
      <c r="N36" s="99">
        <f t="shared" si="2"/>
        <v>1.1499999999999999</v>
      </c>
      <c r="O36" s="100">
        <f t="shared" si="3"/>
        <v>49</v>
      </c>
      <c r="P36" s="32"/>
    </row>
    <row r="37" spans="2:16" ht="18.75" customHeight="1">
      <c r="B37" s="31"/>
      <c r="C37" s="172"/>
      <c r="D37" s="6" t="s">
        <v>92</v>
      </c>
      <c r="E37" s="101">
        <v>40</v>
      </c>
      <c r="F37" s="103">
        <v>42</v>
      </c>
      <c r="G37" s="121"/>
      <c r="H37" s="102">
        <f t="shared" si="0"/>
        <v>0</v>
      </c>
      <c r="I37" s="124"/>
      <c r="J37" s="102">
        <f t="shared" si="1"/>
        <v>1</v>
      </c>
      <c r="K37" s="101">
        <v>305</v>
      </c>
      <c r="L37" s="101">
        <v>21</v>
      </c>
      <c r="M37" s="101">
        <v>24</v>
      </c>
      <c r="N37" s="99">
        <f t="shared" si="2"/>
        <v>1.05</v>
      </c>
      <c r="O37" s="100">
        <f t="shared" si="3"/>
        <v>21</v>
      </c>
      <c r="P37" s="32"/>
    </row>
    <row r="38" spans="2:16" ht="18.75" customHeight="1">
      <c r="B38" s="31"/>
      <c r="C38" s="179" t="s">
        <v>58</v>
      </c>
      <c r="D38" s="2" t="s">
        <v>93</v>
      </c>
      <c r="E38" s="3">
        <v>330</v>
      </c>
      <c r="F38" s="13">
        <v>255</v>
      </c>
      <c r="G38" s="122"/>
      <c r="H38" s="14">
        <f t="shared" si="0"/>
        <v>0</v>
      </c>
      <c r="I38" s="125"/>
      <c r="J38" s="14">
        <f t="shared" si="1"/>
        <v>1</v>
      </c>
      <c r="K38" s="3">
        <v>806</v>
      </c>
      <c r="L38" s="3">
        <v>215</v>
      </c>
      <c r="M38" s="3">
        <v>148</v>
      </c>
      <c r="N38" s="15">
        <f t="shared" si="2"/>
        <v>0.77272727272727271</v>
      </c>
      <c r="O38" s="16">
        <f t="shared" si="3"/>
        <v>40</v>
      </c>
      <c r="P38" s="32"/>
    </row>
    <row r="39" spans="2:16" ht="18.75" customHeight="1">
      <c r="B39" s="31"/>
      <c r="C39" s="180"/>
      <c r="D39" s="2" t="s">
        <v>94</v>
      </c>
      <c r="E39" s="3">
        <v>70</v>
      </c>
      <c r="F39" s="13">
        <v>18</v>
      </c>
      <c r="G39" s="122"/>
      <c r="H39" s="14">
        <f t="shared" si="0"/>
        <v>0</v>
      </c>
      <c r="I39" s="125"/>
      <c r="J39" s="14">
        <f t="shared" si="1"/>
        <v>1</v>
      </c>
      <c r="K39" s="3">
        <v>351</v>
      </c>
      <c r="L39" s="3">
        <v>18</v>
      </c>
      <c r="M39" s="3">
        <v>53</v>
      </c>
      <c r="N39" s="15">
        <f t="shared" si="2"/>
        <v>0.25714285714285712</v>
      </c>
      <c r="O39" s="16">
        <f t="shared" si="3"/>
        <v>0</v>
      </c>
      <c r="P39" s="32"/>
    </row>
    <row r="40" spans="2:16" ht="18.75" customHeight="1">
      <c r="B40" s="31"/>
      <c r="C40" s="181"/>
      <c r="D40" s="2" t="s">
        <v>95</v>
      </c>
      <c r="E40" s="3">
        <v>75</v>
      </c>
      <c r="F40" s="13">
        <v>46</v>
      </c>
      <c r="G40" s="122"/>
      <c r="H40" s="14">
        <f t="shared" si="0"/>
        <v>0</v>
      </c>
      <c r="I40" s="125"/>
      <c r="J40" s="14">
        <f t="shared" si="1"/>
        <v>1</v>
      </c>
      <c r="K40" s="3">
        <v>119</v>
      </c>
      <c r="L40" s="3">
        <v>46</v>
      </c>
      <c r="M40" s="3">
        <v>9</v>
      </c>
      <c r="N40" s="15">
        <f t="shared" si="2"/>
        <v>0.61333333333333329</v>
      </c>
      <c r="O40" s="16">
        <f t="shared" si="3"/>
        <v>0</v>
      </c>
      <c r="P40" s="32"/>
    </row>
    <row r="41" spans="2:16" ht="18.75" customHeight="1">
      <c r="B41" s="31"/>
      <c r="C41" s="170" t="s">
        <v>96</v>
      </c>
      <c r="D41" s="6" t="s">
        <v>62</v>
      </c>
      <c r="E41" s="190">
        <v>270</v>
      </c>
      <c r="F41" s="202">
        <v>259</v>
      </c>
      <c r="G41" s="176"/>
      <c r="H41" s="207">
        <f t="shared" si="0"/>
        <v>0</v>
      </c>
      <c r="I41" s="173"/>
      <c r="J41" s="183">
        <f t="shared" si="1"/>
        <v>1</v>
      </c>
      <c r="K41" s="190">
        <v>833</v>
      </c>
      <c r="L41" s="190">
        <v>183</v>
      </c>
      <c r="M41" s="190">
        <v>137</v>
      </c>
      <c r="N41" s="201">
        <f>F41/E41</f>
        <v>0.95925925925925926</v>
      </c>
      <c r="O41" s="203">
        <f t="shared" si="3"/>
        <v>76</v>
      </c>
      <c r="P41" s="32"/>
    </row>
    <row r="42" spans="2:16" ht="18.75" customHeight="1">
      <c r="B42" s="31"/>
      <c r="C42" s="171"/>
      <c r="D42" s="6" t="s">
        <v>46</v>
      </c>
      <c r="E42" s="190"/>
      <c r="F42" s="202"/>
      <c r="G42" s="177"/>
      <c r="H42" s="208" t="e">
        <f t="shared" si="0"/>
        <v>#DIV/0!</v>
      </c>
      <c r="I42" s="174"/>
      <c r="J42" s="183" t="e">
        <f t="shared" si="1"/>
        <v>#DIV/0!</v>
      </c>
      <c r="K42" s="190"/>
      <c r="L42" s="190"/>
      <c r="M42" s="190"/>
      <c r="N42" s="201" t="e">
        <f t="shared" si="2"/>
        <v>#DIV/0!</v>
      </c>
      <c r="O42" s="203">
        <f t="shared" si="3"/>
        <v>0</v>
      </c>
      <c r="P42" s="32"/>
    </row>
    <row r="43" spans="2:16" ht="18.75" customHeight="1">
      <c r="B43" s="31"/>
      <c r="C43" s="171"/>
      <c r="D43" s="6" t="s">
        <v>47</v>
      </c>
      <c r="E43" s="190"/>
      <c r="F43" s="202"/>
      <c r="G43" s="177"/>
      <c r="H43" s="208" t="e">
        <f t="shared" si="0"/>
        <v>#DIV/0!</v>
      </c>
      <c r="I43" s="174"/>
      <c r="J43" s="183" t="e">
        <f t="shared" si="1"/>
        <v>#DIV/0!</v>
      </c>
      <c r="K43" s="190"/>
      <c r="L43" s="190"/>
      <c r="M43" s="190"/>
      <c r="N43" s="201" t="e">
        <f t="shared" si="2"/>
        <v>#DIV/0!</v>
      </c>
      <c r="O43" s="203">
        <f t="shared" si="3"/>
        <v>0</v>
      </c>
      <c r="P43" s="32"/>
    </row>
    <row r="44" spans="2:16" ht="18.75" customHeight="1">
      <c r="B44" s="31"/>
      <c r="C44" s="171"/>
      <c r="D44" s="6" t="s">
        <v>48</v>
      </c>
      <c r="E44" s="190"/>
      <c r="F44" s="202"/>
      <c r="G44" s="177"/>
      <c r="H44" s="208" t="e">
        <f t="shared" si="0"/>
        <v>#DIV/0!</v>
      </c>
      <c r="I44" s="174"/>
      <c r="J44" s="183" t="e">
        <f t="shared" si="1"/>
        <v>#DIV/0!</v>
      </c>
      <c r="K44" s="190"/>
      <c r="L44" s="190"/>
      <c r="M44" s="190"/>
      <c r="N44" s="201" t="e">
        <f t="shared" si="2"/>
        <v>#DIV/0!</v>
      </c>
      <c r="O44" s="203">
        <f t="shared" si="3"/>
        <v>0</v>
      </c>
      <c r="P44" s="32"/>
    </row>
    <row r="45" spans="2:16" ht="18.75" customHeight="1">
      <c r="B45" s="31"/>
      <c r="C45" s="171"/>
      <c r="D45" s="6" t="s">
        <v>49</v>
      </c>
      <c r="E45" s="190"/>
      <c r="F45" s="202"/>
      <c r="G45" s="178"/>
      <c r="H45" s="209" t="e">
        <f t="shared" si="0"/>
        <v>#DIV/0!</v>
      </c>
      <c r="I45" s="175"/>
      <c r="J45" s="183" t="e">
        <f t="shared" si="1"/>
        <v>#DIV/0!</v>
      </c>
      <c r="K45" s="190"/>
      <c r="L45" s="190"/>
      <c r="M45" s="190"/>
      <c r="N45" s="201" t="e">
        <f t="shared" si="2"/>
        <v>#DIV/0!</v>
      </c>
      <c r="O45" s="203">
        <f t="shared" si="3"/>
        <v>0</v>
      </c>
      <c r="P45" s="32"/>
    </row>
    <row r="46" spans="2:16" ht="18.75" customHeight="1">
      <c r="B46" s="31"/>
      <c r="C46" s="171"/>
      <c r="D46" s="6" t="s">
        <v>24</v>
      </c>
      <c r="E46" s="8">
        <v>60</v>
      </c>
      <c r="F46" s="12">
        <v>46</v>
      </c>
      <c r="G46" s="121"/>
      <c r="H46" s="9">
        <f t="shared" si="0"/>
        <v>0</v>
      </c>
      <c r="I46" s="124"/>
      <c r="J46" s="9">
        <f t="shared" si="1"/>
        <v>1</v>
      </c>
      <c r="K46" s="8">
        <v>249</v>
      </c>
      <c r="L46" s="8">
        <v>44</v>
      </c>
      <c r="M46" s="8">
        <v>30</v>
      </c>
      <c r="N46" s="10">
        <f t="shared" si="2"/>
        <v>0.76666666666666672</v>
      </c>
      <c r="O46" s="11">
        <f t="shared" si="3"/>
        <v>2</v>
      </c>
      <c r="P46" s="32"/>
    </row>
    <row r="47" spans="2:16" ht="18.75" customHeight="1">
      <c r="B47" s="31"/>
      <c r="C47" s="172"/>
      <c r="D47" s="6" t="s">
        <v>32</v>
      </c>
      <c r="E47" s="101">
        <v>60</v>
      </c>
      <c r="F47" s="103">
        <v>157</v>
      </c>
      <c r="G47" s="121"/>
      <c r="H47" s="102">
        <f t="shared" si="0"/>
        <v>0</v>
      </c>
      <c r="I47" s="124"/>
      <c r="J47" s="102">
        <f t="shared" si="1"/>
        <v>1</v>
      </c>
      <c r="K47" s="101">
        <v>429</v>
      </c>
      <c r="L47" s="101">
        <v>66</v>
      </c>
      <c r="M47" s="101">
        <v>9</v>
      </c>
      <c r="N47" s="99">
        <f t="shared" si="2"/>
        <v>2.6166666666666667</v>
      </c>
      <c r="O47" s="100">
        <f t="shared" si="3"/>
        <v>91</v>
      </c>
      <c r="P47" s="32"/>
    </row>
    <row r="48" spans="2:16" ht="18.75" customHeight="1">
      <c r="B48" s="31"/>
      <c r="C48" s="179" t="s">
        <v>59</v>
      </c>
      <c r="D48" s="2" t="s">
        <v>28</v>
      </c>
      <c r="E48" s="3">
        <v>75</v>
      </c>
      <c r="F48" s="13">
        <v>46</v>
      </c>
      <c r="G48" s="122"/>
      <c r="H48" s="14">
        <f t="shared" si="0"/>
        <v>0</v>
      </c>
      <c r="I48" s="125"/>
      <c r="J48" s="14">
        <f t="shared" si="1"/>
        <v>1</v>
      </c>
      <c r="K48" s="3">
        <v>249</v>
      </c>
      <c r="L48" s="3">
        <v>46</v>
      </c>
      <c r="M48" s="3">
        <v>38</v>
      </c>
      <c r="N48" s="15">
        <f t="shared" si="2"/>
        <v>0.61333333333333329</v>
      </c>
      <c r="O48" s="16">
        <f t="shared" si="3"/>
        <v>0</v>
      </c>
      <c r="P48" s="32"/>
    </row>
    <row r="49" spans="2:16" ht="18.75" customHeight="1">
      <c r="B49" s="31"/>
      <c r="C49" s="180"/>
      <c r="D49" s="2" t="s">
        <v>29</v>
      </c>
      <c r="E49" s="3">
        <v>35</v>
      </c>
      <c r="F49" s="13">
        <v>14</v>
      </c>
      <c r="G49" s="122"/>
      <c r="H49" s="14">
        <f t="shared" si="0"/>
        <v>0</v>
      </c>
      <c r="I49" s="125"/>
      <c r="J49" s="14">
        <f t="shared" si="1"/>
        <v>1</v>
      </c>
      <c r="K49" s="3">
        <v>62</v>
      </c>
      <c r="L49" s="3">
        <v>14</v>
      </c>
      <c r="M49" s="3">
        <v>12</v>
      </c>
      <c r="N49" s="15">
        <f t="shared" si="2"/>
        <v>0.4</v>
      </c>
      <c r="O49" s="16">
        <f t="shared" si="3"/>
        <v>0</v>
      </c>
      <c r="P49" s="32"/>
    </row>
    <row r="50" spans="2:16" ht="18.75" customHeight="1">
      <c r="B50" s="31"/>
      <c r="C50" s="180"/>
      <c r="D50" s="2" t="s">
        <v>30</v>
      </c>
      <c r="E50" s="3">
        <v>35</v>
      </c>
      <c r="F50" s="13">
        <v>19</v>
      </c>
      <c r="G50" s="122"/>
      <c r="H50" s="14">
        <f t="shared" si="0"/>
        <v>0</v>
      </c>
      <c r="I50" s="125"/>
      <c r="J50" s="14">
        <f t="shared" si="1"/>
        <v>1</v>
      </c>
      <c r="K50" s="3">
        <v>160</v>
      </c>
      <c r="L50" s="3">
        <v>19</v>
      </c>
      <c r="M50" s="3">
        <v>13</v>
      </c>
      <c r="N50" s="15">
        <f t="shared" si="2"/>
        <v>0.54285714285714282</v>
      </c>
      <c r="O50" s="16">
        <f t="shared" si="3"/>
        <v>0</v>
      </c>
      <c r="P50" s="32"/>
    </row>
    <row r="51" spans="2:16" ht="18.75" customHeight="1">
      <c r="B51" s="31"/>
      <c r="C51" s="180"/>
      <c r="D51" s="2" t="s">
        <v>121</v>
      </c>
      <c r="E51" s="3">
        <v>35</v>
      </c>
      <c r="F51" s="13">
        <v>20</v>
      </c>
      <c r="G51" s="122"/>
      <c r="H51" s="14">
        <f t="shared" si="0"/>
        <v>0</v>
      </c>
      <c r="I51" s="125"/>
      <c r="J51" s="14">
        <f t="shared" si="1"/>
        <v>1</v>
      </c>
      <c r="K51" s="3">
        <v>44</v>
      </c>
      <c r="L51" s="3">
        <v>20</v>
      </c>
      <c r="M51" s="3">
        <v>6</v>
      </c>
      <c r="N51" s="15">
        <f t="shared" si="2"/>
        <v>0.5714285714285714</v>
      </c>
      <c r="O51" s="16">
        <f t="shared" si="3"/>
        <v>0</v>
      </c>
      <c r="P51" s="32"/>
    </row>
    <row r="52" spans="2:16" ht="18.75" customHeight="1">
      <c r="B52" s="31"/>
      <c r="C52" s="180"/>
      <c r="D52" s="2" t="s">
        <v>31</v>
      </c>
      <c r="E52" s="3">
        <v>35</v>
      </c>
      <c r="F52" s="13">
        <v>19</v>
      </c>
      <c r="G52" s="122"/>
      <c r="H52" s="14">
        <f t="shared" si="0"/>
        <v>0</v>
      </c>
      <c r="I52" s="125"/>
      <c r="J52" s="14">
        <f t="shared" si="1"/>
        <v>1</v>
      </c>
      <c r="K52" s="3">
        <v>110</v>
      </c>
      <c r="L52" s="3">
        <v>19</v>
      </c>
      <c r="M52" s="3">
        <v>11</v>
      </c>
      <c r="N52" s="15">
        <f t="shared" si="2"/>
        <v>0.54285714285714282</v>
      </c>
      <c r="O52" s="16">
        <f t="shared" si="3"/>
        <v>0</v>
      </c>
      <c r="P52" s="32"/>
    </row>
    <row r="53" spans="2:16" ht="18.75" customHeight="1">
      <c r="B53" s="31"/>
      <c r="C53" s="181"/>
      <c r="D53" s="2" t="s">
        <v>97</v>
      </c>
      <c r="E53" s="3">
        <v>30</v>
      </c>
      <c r="F53" s="13">
        <v>39</v>
      </c>
      <c r="G53" s="122"/>
      <c r="H53" s="14">
        <f t="shared" si="0"/>
        <v>0</v>
      </c>
      <c r="I53" s="125"/>
      <c r="J53" s="14">
        <f t="shared" si="1"/>
        <v>1</v>
      </c>
      <c r="K53" s="3">
        <v>61</v>
      </c>
      <c r="L53" s="3">
        <v>39</v>
      </c>
      <c r="M53" s="3">
        <v>5</v>
      </c>
      <c r="N53" s="15">
        <f t="shared" si="2"/>
        <v>1.3</v>
      </c>
      <c r="O53" s="16">
        <f t="shared" si="3"/>
        <v>0</v>
      </c>
      <c r="P53" s="32"/>
    </row>
    <row r="54" spans="2:16" ht="18.75" customHeight="1">
      <c r="B54" s="31"/>
      <c r="C54" s="170" t="s">
        <v>6</v>
      </c>
      <c r="D54" s="6" t="s">
        <v>83</v>
      </c>
      <c r="E54" s="101">
        <v>40</v>
      </c>
      <c r="F54" s="103">
        <v>30</v>
      </c>
      <c r="G54" s="121"/>
      <c r="H54" s="102">
        <f t="shared" si="0"/>
        <v>0</v>
      </c>
      <c r="I54" s="124"/>
      <c r="J54" s="102">
        <f t="shared" si="1"/>
        <v>1</v>
      </c>
      <c r="K54" s="101">
        <v>130</v>
      </c>
      <c r="L54" s="101">
        <v>30</v>
      </c>
      <c r="M54" s="101">
        <v>19</v>
      </c>
      <c r="N54" s="99">
        <f t="shared" si="2"/>
        <v>0.75</v>
      </c>
      <c r="O54" s="100">
        <f t="shared" si="3"/>
        <v>0</v>
      </c>
      <c r="P54" s="32"/>
    </row>
    <row r="55" spans="2:16" ht="18.75" customHeight="1">
      <c r="B55" s="31"/>
      <c r="C55" s="171"/>
      <c r="D55" s="6" t="s">
        <v>50</v>
      </c>
      <c r="E55" s="190">
        <v>200</v>
      </c>
      <c r="F55" s="202">
        <v>108</v>
      </c>
      <c r="G55" s="176"/>
      <c r="H55" s="207">
        <f t="shared" si="0"/>
        <v>0</v>
      </c>
      <c r="I55" s="173"/>
      <c r="J55" s="183">
        <f t="shared" si="1"/>
        <v>1</v>
      </c>
      <c r="K55" s="190">
        <v>386</v>
      </c>
      <c r="L55" s="190">
        <v>108</v>
      </c>
      <c r="M55" s="190">
        <v>90</v>
      </c>
      <c r="N55" s="201">
        <f t="shared" si="2"/>
        <v>0.54</v>
      </c>
      <c r="O55" s="203">
        <f t="shared" si="3"/>
        <v>0</v>
      </c>
      <c r="P55" s="32"/>
    </row>
    <row r="56" spans="2:16" ht="18.75" customHeight="1">
      <c r="B56" s="31"/>
      <c r="C56" s="171"/>
      <c r="D56" s="6" t="s">
        <v>47</v>
      </c>
      <c r="E56" s="190"/>
      <c r="F56" s="202"/>
      <c r="G56" s="177"/>
      <c r="H56" s="208" t="e">
        <f t="shared" si="0"/>
        <v>#DIV/0!</v>
      </c>
      <c r="I56" s="174"/>
      <c r="J56" s="183" t="e">
        <f t="shared" si="1"/>
        <v>#DIV/0!</v>
      </c>
      <c r="K56" s="190"/>
      <c r="L56" s="190"/>
      <c r="M56" s="190"/>
      <c r="N56" s="201" t="e">
        <f t="shared" si="2"/>
        <v>#DIV/0!</v>
      </c>
      <c r="O56" s="203">
        <f t="shared" si="3"/>
        <v>0</v>
      </c>
      <c r="P56" s="32"/>
    </row>
    <row r="57" spans="2:16" ht="18.75" customHeight="1">
      <c r="B57" s="31"/>
      <c r="C57" s="171"/>
      <c r="D57" s="6" t="s">
        <v>48</v>
      </c>
      <c r="E57" s="190"/>
      <c r="F57" s="202"/>
      <c r="G57" s="178"/>
      <c r="H57" s="209" t="e">
        <f t="shared" si="0"/>
        <v>#DIV/0!</v>
      </c>
      <c r="I57" s="175"/>
      <c r="J57" s="183" t="e">
        <f t="shared" si="1"/>
        <v>#DIV/0!</v>
      </c>
      <c r="K57" s="190"/>
      <c r="L57" s="190"/>
      <c r="M57" s="190"/>
      <c r="N57" s="201" t="e">
        <f t="shared" si="2"/>
        <v>#DIV/0!</v>
      </c>
      <c r="O57" s="203">
        <f t="shared" si="3"/>
        <v>0</v>
      </c>
      <c r="P57" s="32"/>
    </row>
    <row r="58" spans="2:16" ht="18.75" customHeight="1">
      <c r="B58" s="31"/>
      <c r="C58" s="171"/>
      <c r="D58" s="6" t="s">
        <v>25</v>
      </c>
      <c r="E58" s="101">
        <v>30</v>
      </c>
      <c r="F58" s="103">
        <v>5</v>
      </c>
      <c r="G58" s="121"/>
      <c r="H58" s="102">
        <f t="shared" si="0"/>
        <v>0</v>
      </c>
      <c r="I58" s="124"/>
      <c r="J58" s="102">
        <f t="shared" si="1"/>
        <v>1</v>
      </c>
      <c r="K58" s="101">
        <v>76</v>
      </c>
      <c r="L58" s="101">
        <v>5</v>
      </c>
      <c r="M58" s="101">
        <v>5</v>
      </c>
      <c r="N58" s="99">
        <f t="shared" si="2"/>
        <v>0.16666666666666666</v>
      </c>
      <c r="O58" s="100">
        <f t="shared" si="3"/>
        <v>0</v>
      </c>
      <c r="P58" s="32"/>
    </row>
    <row r="59" spans="2:16">
      <c r="B59" s="31"/>
      <c r="C59" s="172"/>
      <c r="D59" s="6" t="s">
        <v>32</v>
      </c>
      <c r="E59" s="8">
        <v>80</v>
      </c>
      <c r="F59" s="12">
        <v>107</v>
      </c>
      <c r="G59" s="121"/>
      <c r="H59" s="102">
        <f t="shared" si="0"/>
        <v>0</v>
      </c>
      <c r="I59" s="124"/>
      <c r="J59" s="102">
        <f t="shared" si="1"/>
        <v>1</v>
      </c>
      <c r="K59" s="8">
        <v>325</v>
      </c>
      <c r="L59" s="8">
        <v>67</v>
      </c>
      <c r="M59" s="8">
        <v>32</v>
      </c>
      <c r="N59" s="99">
        <f t="shared" si="2"/>
        <v>1.3374999999999999</v>
      </c>
      <c r="O59" s="100">
        <f t="shared" si="3"/>
        <v>40</v>
      </c>
      <c r="P59" s="32"/>
    </row>
    <row r="60" spans="2:16" ht="18.75" customHeight="1">
      <c r="B60" s="31"/>
      <c r="C60" s="189" t="s">
        <v>122</v>
      </c>
      <c r="D60" s="2" t="s">
        <v>54</v>
      </c>
      <c r="E60" s="3">
        <v>80</v>
      </c>
      <c r="F60" s="13">
        <v>62</v>
      </c>
      <c r="G60" s="122"/>
      <c r="H60" s="14">
        <f t="shared" si="0"/>
        <v>0</v>
      </c>
      <c r="I60" s="125"/>
      <c r="J60" s="14">
        <f t="shared" si="1"/>
        <v>1</v>
      </c>
      <c r="K60" s="3">
        <v>284</v>
      </c>
      <c r="L60" s="3">
        <v>43</v>
      </c>
      <c r="M60" s="3">
        <v>57</v>
      </c>
      <c r="N60" s="15">
        <f t="shared" si="2"/>
        <v>0.77500000000000002</v>
      </c>
      <c r="O60" s="16">
        <f t="shared" si="3"/>
        <v>19</v>
      </c>
      <c r="P60" s="32"/>
    </row>
    <row r="61" spans="2:16" ht="18.75" customHeight="1">
      <c r="B61" s="31"/>
      <c r="C61" s="189"/>
      <c r="D61" s="2" t="s">
        <v>55</v>
      </c>
      <c r="E61" s="3">
        <v>40</v>
      </c>
      <c r="F61" s="13">
        <v>19</v>
      </c>
      <c r="G61" s="122"/>
      <c r="H61" s="14">
        <f t="shared" si="0"/>
        <v>0</v>
      </c>
      <c r="I61" s="125"/>
      <c r="J61" s="14">
        <f t="shared" si="1"/>
        <v>1</v>
      </c>
      <c r="K61" s="3">
        <v>63</v>
      </c>
      <c r="L61" s="3">
        <v>19</v>
      </c>
      <c r="M61" s="3">
        <v>25</v>
      </c>
      <c r="N61" s="15">
        <f t="shared" si="2"/>
        <v>0.47499999999999998</v>
      </c>
      <c r="O61" s="16">
        <f t="shared" si="3"/>
        <v>0</v>
      </c>
      <c r="P61" s="32"/>
    </row>
    <row r="62" spans="2:16" s="30" customFormat="1" ht="18.75" customHeight="1">
      <c r="B62" s="70"/>
      <c r="C62" s="195" t="s">
        <v>60</v>
      </c>
      <c r="D62" s="7" t="s">
        <v>34</v>
      </c>
      <c r="E62" s="17">
        <v>50</v>
      </c>
      <c r="F62" s="17">
        <v>21</v>
      </c>
      <c r="G62" s="123"/>
      <c r="H62" s="102">
        <f t="shared" si="0"/>
        <v>0</v>
      </c>
      <c r="I62" s="124"/>
      <c r="J62" s="102">
        <f t="shared" si="1"/>
        <v>1</v>
      </c>
      <c r="K62" s="17">
        <v>119</v>
      </c>
      <c r="L62" s="17">
        <v>21</v>
      </c>
      <c r="M62" s="17">
        <v>20</v>
      </c>
      <c r="N62" s="99">
        <f t="shared" si="2"/>
        <v>0.42</v>
      </c>
      <c r="O62" s="100">
        <f t="shared" si="3"/>
        <v>0</v>
      </c>
      <c r="P62" s="71"/>
    </row>
    <row r="63" spans="2:16" s="30" customFormat="1" ht="18.75" customHeight="1">
      <c r="B63" s="70"/>
      <c r="C63" s="195"/>
      <c r="D63" s="6" t="s">
        <v>35</v>
      </c>
      <c r="E63" s="8">
        <v>50</v>
      </c>
      <c r="F63" s="12">
        <v>19</v>
      </c>
      <c r="G63" s="121"/>
      <c r="H63" s="102">
        <f t="shared" si="0"/>
        <v>0</v>
      </c>
      <c r="I63" s="124"/>
      <c r="J63" s="102">
        <f t="shared" si="1"/>
        <v>1</v>
      </c>
      <c r="K63" s="8">
        <v>152</v>
      </c>
      <c r="L63" s="8">
        <v>19</v>
      </c>
      <c r="M63" s="8">
        <v>14</v>
      </c>
      <c r="N63" s="99">
        <f t="shared" si="2"/>
        <v>0.38</v>
      </c>
      <c r="O63" s="100">
        <f t="shared" si="3"/>
        <v>0</v>
      </c>
      <c r="P63" s="71"/>
    </row>
    <row r="64" spans="2:16" s="30" customFormat="1" ht="18.75" customHeight="1">
      <c r="B64" s="70"/>
      <c r="C64" s="195"/>
      <c r="D64" s="6" t="s">
        <v>63</v>
      </c>
      <c r="E64" s="8">
        <v>50</v>
      </c>
      <c r="F64" s="12">
        <v>36</v>
      </c>
      <c r="G64" s="121"/>
      <c r="H64" s="102">
        <f t="shared" si="0"/>
        <v>0</v>
      </c>
      <c r="I64" s="124"/>
      <c r="J64" s="102">
        <f t="shared" si="1"/>
        <v>1</v>
      </c>
      <c r="K64" s="8">
        <v>144</v>
      </c>
      <c r="L64" s="8">
        <v>36</v>
      </c>
      <c r="M64" s="8">
        <v>15</v>
      </c>
      <c r="N64" s="99">
        <f t="shared" si="2"/>
        <v>0.72</v>
      </c>
      <c r="O64" s="100">
        <f t="shared" si="3"/>
        <v>0</v>
      </c>
      <c r="P64" s="71"/>
    </row>
    <row r="65" spans="1:16" s="30" customFormat="1" ht="18.75" customHeight="1">
      <c r="B65" s="70"/>
      <c r="C65" s="195"/>
      <c r="D65" s="7" t="s">
        <v>56</v>
      </c>
      <c r="E65" s="17">
        <v>50</v>
      </c>
      <c r="F65" s="17">
        <v>39</v>
      </c>
      <c r="G65" s="123"/>
      <c r="H65" s="102">
        <f t="shared" si="0"/>
        <v>0</v>
      </c>
      <c r="I65" s="124"/>
      <c r="J65" s="102">
        <f t="shared" si="1"/>
        <v>1</v>
      </c>
      <c r="K65" s="17">
        <v>193</v>
      </c>
      <c r="L65" s="17">
        <v>33</v>
      </c>
      <c r="M65" s="17">
        <v>42</v>
      </c>
      <c r="N65" s="99">
        <f t="shared" si="2"/>
        <v>0.78</v>
      </c>
      <c r="O65" s="100">
        <f t="shared" si="3"/>
        <v>6</v>
      </c>
      <c r="P65" s="71"/>
    </row>
    <row r="66" spans="1:16" s="30" customFormat="1" ht="18.75" customHeight="1">
      <c r="B66" s="70"/>
      <c r="C66" s="196" t="s">
        <v>61</v>
      </c>
      <c r="D66" s="197"/>
      <c r="E66" s="18">
        <f>SUM(E10:E65)</f>
        <v>4890</v>
      </c>
      <c r="F66" s="18">
        <f>SUM(F10:F65)</f>
        <v>5386</v>
      </c>
      <c r="G66" s="18">
        <f>SUM(G10:G65)</f>
        <v>0</v>
      </c>
      <c r="H66" s="19">
        <f t="shared" si="0"/>
        <v>0</v>
      </c>
      <c r="I66" s="19"/>
      <c r="J66" s="19">
        <f t="shared" si="1"/>
        <v>1</v>
      </c>
      <c r="K66" s="18">
        <f t="shared" ref="K66:M66" si="4">SUM(K10:K65)</f>
        <v>17863</v>
      </c>
      <c r="L66" s="18">
        <f t="shared" si="4"/>
        <v>3597</v>
      </c>
      <c r="M66" s="18">
        <f t="shared" si="4"/>
        <v>1568</v>
      </c>
      <c r="N66" s="20">
        <f>F66/E66</f>
        <v>1.1014314928425357</v>
      </c>
      <c r="O66" s="21">
        <f t="shared" ref="O66" si="5">F66-L66</f>
        <v>1789</v>
      </c>
      <c r="P66" s="71"/>
    </row>
    <row r="67" spans="1:16" s="30" customFormat="1">
      <c r="A67" s="104"/>
      <c r="B67" s="70"/>
      <c r="C67" s="198" t="s">
        <v>64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200"/>
      <c r="P67" s="81"/>
    </row>
    <row r="68" spans="1:16" s="30" customFormat="1">
      <c r="A68" s="105"/>
      <c r="B68" s="70"/>
      <c r="C68" s="198" t="s">
        <v>127</v>
      </c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200"/>
      <c r="P68" s="81"/>
    </row>
    <row r="69" spans="1:16" s="30" customFormat="1">
      <c r="A69" s="105"/>
      <c r="B69" s="70"/>
      <c r="C69" s="198" t="s">
        <v>65</v>
      </c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200"/>
      <c r="P69" s="81"/>
    </row>
    <row r="70" spans="1:16" s="30" customFormat="1" ht="3" customHeight="1">
      <c r="A70" s="106"/>
      <c r="B70" s="82"/>
      <c r="C70" s="83"/>
      <c r="D70" s="83"/>
      <c r="E70" s="84"/>
      <c r="F70" s="84"/>
      <c r="G70" s="84"/>
      <c r="H70" s="85"/>
      <c r="I70" s="85"/>
      <c r="J70" s="85"/>
      <c r="K70" s="84"/>
      <c r="L70" s="84"/>
      <c r="M70" s="84"/>
      <c r="N70" s="86"/>
      <c r="O70" s="87"/>
      <c r="P70" s="88"/>
    </row>
    <row r="71" spans="1:16" s="30" customFormat="1" ht="18" customHeight="1">
      <c r="B71" s="56"/>
      <c r="C71" s="57"/>
      <c r="D71" s="57"/>
      <c r="E71" s="58"/>
      <c r="F71" s="58"/>
      <c r="G71" s="58"/>
      <c r="H71" s="59"/>
      <c r="I71" s="59"/>
      <c r="J71" s="59"/>
      <c r="K71" s="58"/>
      <c r="L71" s="58"/>
      <c r="M71" s="58"/>
      <c r="N71" s="60"/>
      <c r="O71" s="61"/>
      <c r="P71" s="62"/>
    </row>
    <row r="72" spans="1:16" s="30" customFormat="1" ht="3.75" customHeight="1">
      <c r="B72" s="63"/>
      <c r="C72" s="64"/>
      <c r="D72" s="64"/>
      <c r="E72" s="65"/>
      <c r="F72" s="65"/>
      <c r="G72" s="65"/>
      <c r="H72" s="66"/>
      <c r="I72" s="66"/>
      <c r="J72" s="66"/>
      <c r="K72" s="65"/>
      <c r="L72" s="65"/>
      <c r="M72" s="65"/>
      <c r="N72" s="67"/>
      <c r="O72" s="68"/>
      <c r="P72" s="69"/>
    </row>
    <row r="73" spans="1:16" s="30" customFormat="1" ht="18" customHeight="1">
      <c r="B73" s="70"/>
      <c r="C73" s="191" t="s">
        <v>1</v>
      </c>
      <c r="D73" s="191" t="s">
        <v>2</v>
      </c>
      <c r="E73" s="182" t="s">
        <v>3</v>
      </c>
      <c r="F73" s="182" t="s">
        <v>15</v>
      </c>
      <c r="G73" s="185" t="s">
        <v>103</v>
      </c>
      <c r="H73" s="185" t="s">
        <v>16</v>
      </c>
      <c r="I73" s="185" t="s">
        <v>104</v>
      </c>
      <c r="J73" s="182" t="s">
        <v>17</v>
      </c>
      <c r="K73" s="182" t="s">
        <v>18</v>
      </c>
      <c r="L73" s="182" t="s">
        <v>19</v>
      </c>
      <c r="M73" s="182" t="s">
        <v>20</v>
      </c>
      <c r="N73" s="182" t="s">
        <v>4</v>
      </c>
      <c r="O73" s="182" t="s">
        <v>21</v>
      </c>
      <c r="P73" s="71"/>
    </row>
    <row r="74" spans="1:16" s="30" customFormat="1" ht="18" customHeight="1">
      <c r="B74" s="70"/>
      <c r="C74" s="191"/>
      <c r="D74" s="191"/>
      <c r="E74" s="182"/>
      <c r="F74" s="182"/>
      <c r="G74" s="186"/>
      <c r="H74" s="186"/>
      <c r="I74" s="186"/>
      <c r="J74" s="182"/>
      <c r="K74" s="182"/>
      <c r="L74" s="182"/>
      <c r="M74" s="182"/>
      <c r="N74" s="182"/>
      <c r="O74" s="182"/>
      <c r="P74" s="71"/>
    </row>
    <row r="75" spans="1:16" s="30" customFormat="1" ht="18" customHeight="1">
      <c r="B75" s="70"/>
      <c r="C75" s="191"/>
      <c r="D75" s="191"/>
      <c r="E75" s="182"/>
      <c r="F75" s="182"/>
      <c r="G75" s="187"/>
      <c r="H75" s="187"/>
      <c r="I75" s="187"/>
      <c r="J75" s="182"/>
      <c r="K75" s="182"/>
      <c r="L75" s="182"/>
      <c r="M75" s="182"/>
      <c r="N75" s="182"/>
      <c r="O75" s="182"/>
      <c r="P75" s="71"/>
    </row>
    <row r="76" spans="1:16" ht="19.5" customHeight="1">
      <c r="B76" s="31"/>
      <c r="C76" s="2" t="s">
        <v>66</v>
      </c>
      <c r="D76" s="2" t="s">
        <v>33</v>
      </c>
      <c r="E76" s="3">
        <v>180</v>
      </c>
      <c r="F76" s="13">
        <v>21</v>
      </c>
      <c r="G76" s="13">
        <v>9</v>
      </c>
      <c r="H76" s="14">
        <f t="shared" ref="H76:H93" si="6">G76/F76</f>
        <v>0.42857142857142855</v>
      </c>
      <c r="I76" s="125"/>
      <c r="J76" s="14">
        <f t="shared" ref="J76:J93" si="7">100%-H76</f>
        <v>0.5714285714285714</v>
      </c>
      <c r="K76" s="3">
        <v>67</v>
      </c>
      <c r="L76" s="3">
        <v>21</v>
      </c>
      <c r="M76" s="3">
        <v>17</v>
      </c>
      <c r="N76" s="227">
        <f t="shared" ref="N76:N92" si="8">F76/E76</f>
        <v>0.11666666666666667</v>
      </c>
      <c r="O76" s="16">
        <f t="shared" ref="O76:O90" si="9">F76-L76</f>
        <v>0</v>
      </c>
      <c r="P76" s="32"/>
    </row>
    <row r="77" spans="1:16" ht="19.5" customHeight="1">
      <c r="B77" s="31"/>
      <c r="C77" s="6" t="s">
        <v>67</v>
      </c>
      <c r="D77" s="6" t="s">
        <v>33</v>
      </c>
      <c r="E77" s="8">
        <v>100</v>
      </c>
      <c r="F77" s="12">
        <v>48</v>
      </c>
      <c r="G77" s="103">
        <v>4</v>
      </c>
      <c r="H77" s="102">
        <f t="shared" si="6"/>
        <v>8.3333333333333329E-2</v>
      </c>
      <c r="I77" s="124"/>
      <c r="J77" s="102">
        <f t="shared" si="7"/>
        <v>0.91666666666666663</v>
      </c>
      <c r="K77" s="8">
        <v>251</v>
      </c>
      <c r="L77" s="8">
        <v>47</v>
      </c>
      <c r="M77" s="8">
        <v>82</v>
      </c>
      <c r="N77" s="228">
        <f t="shared" si="8"/>
        <v>0.48</v>
      </c>
      <c r="O77" s="100">
        <f t="shared" si="9"/>
        <v>1</v>
      </c>
      <c r="P77" s="32"/>
    </row>
    <row r="78" spans="1:16" ht="19.5" customHeight="1">
      <c r="B78" s="31"/>
      <c r="C78" s="193" t="s">
        <v>68</v>
      </c>
      <c r="D78" s="73" t="s">
        <v>37</v>
      </c>
      <c r="E78" s="90">
        <v>45</v>
      </c>
      <c r="F78" s="90">
        <v>37</v>
      </c>
      <c r="G78" s="90">
        <v>26</v>
      </c>
      <c r="H78" s="14">
        <f t="shared" si="6"/>
        <v>0.70270270270270274</v>
      </c>
      <c r="I78" s="125"/>
      <c r="J78" s="14">
        <f t="shared" si="7"/>
        <v>0.29729729729729726</v>
      </c>
      <c r="K78" s="90">
        <v>162</v>
      </c>
      <c r="L78" s="90">
        <v>37</v>
      </c>
      <c r="M78" s="90">
        <v>22</v>
      </c>
      <c r="N78" s="229">
        <f t="shared" si="8"/>
        <v>0.82222222222222219</v>
      </c>
      <c r="O78" s="16">
        <f t="shared" si="9"/>
        <v>0</v>
      </c>
      <c r="P78" s="32"/>
    </row>
    <row r="79" spans="1:16" ht="19.5" customHeight="1">
      <c r="B79" s="31"/>
      <c r="C79" s="194"/>
      <c r="D79" s="72" t="s">
        <v>38</v>
      </c>
      <c r="E79" s="140">
        <v>90</v>
      </c>
      <c r="F79" s="140">
        <v>64</v>
      </c>
      <c r="G79" s="140">
        <v>19</v>
      </c>
      <c r="H79" s="141">
        <f t="shared" si="6"/>
        <v>0.296875</v>
      </c>
      <c r="I79" s="142"/>
      <c r="J79" s="141">
        <f t="shared" si="7"/>
        <v>0.703125</v>
      </c>
      <c r="K79" s="140">
        <v>120</v>
      </c>
      <c r="L79" s="140">
        <v>64</v>
      </c>
      <c r="M79" s="140">
        <v>18</v>
      </c>
      <c r="N79" s="230">
        <f t="shared" si="8"/>
        <v>0.71111111111111114</v>
      </c>
      <c r="O79" s="16">
        <f t="shared" si="9"/>
        <v>0</v>
      </c>
      <c r="P79" s="32"/>
    </row>
    <row r="80" spans="1:16" ht="19.5" customHeight="1">
      <c r="B80" s="31"/>
      <c r="C80" s="188" t="s">
        <v>69</v>
      </c>
      <c r="D80" s="113" t="s">
        <v>28</v>
      </c>
      <c r="E80" s="130">
        <v>210</v>
      </c>
      <c r="F80" s="129">
        <v>285</v>
      </c>
      <c r="G80" s="129">
        <v>20</v>
      </c>
      <c r="H80" s="131">
        <f t="shared" si="6"/>
        <v>7.0175438596491224E-2</v>
      </c>
      <c r="I80" s="124"/>
      <c r="J80" s="131">
        <f t="shared" si="7"/>
        <v>0.92982456140350878</v>
      </c>
      <c r="K80" s="130">
        <v>1064</v>
      </c>
      <c r="L80" s="130">
        <v>160</v>
      </c>
      <c r="M80" s="130">
        <v>70</v>
      </c>
      <c r="N80" s="228">
        <f t="shared" si="8"/>
        <v>1.3571428571428572</v>
      </c>
      <c r="O80" s="100">
        <f t="shared" si="9"/>
        <v>125</v>
      </c>
      <c r="P80" s="32"/>
    </row>
    <row r="81" spans="2:16" ht="19.5" customHeight="1">
      <c r="B81" s="31"/>
      <c r="C81" s="188"/>
      <c r="D81" s="113" t="s">
        <v>46</v>
      </c>
      <c r="E81" s="130">
        <v>100</v>
      </c>
      <c r="F81" s="129">
        <v>118</v>
      </c>
      <c r="G81" s="129"/>
      <c r="H81" s="131"/>
      <c r="I81" s="124"/>
      <c r="J81" s="131"/>
      <c r="K81" s="130">
        <v>525</v>
      </c>
      <c r="L81" s="130">
        <v>66</v>
      </c>
      <c r="M81" s="130">
        <v>44</v>
      </c>
      <c r="N81" s="228">
        <f t="shared" si="8"/>
        <v>1.18</v>
      </c>
      <c r="O81" s="126">
        <f t="shared" si="9"/>
        <v>52</v>
      </c>
      <c r="P81" s="115"/>
    </row>
    <row r="82" spans="2:16" ht="19.5" customHeight="1">
      <c r="B82" s="31"/>
      <c r="C82" s="188"/>
      <c r="D82" s="74" t="s">
        <v>49</v>
      </c>
      <c r="E82" s="143">
        <v>60</v>
      </c>
      <c r="F82" s="144">
        <v>41</v>
      </c>
      <c r="G82" s="145">
        <v>37</v>
      </c>
      <c r="H82" s="128">
        <f t="shared" si="6"/>
        <v>0.90243902439024393</v>
      </c>
      <c r="I82" s="136"/>
      <c r="J82" s="128">
        <f t="shared" si="7"/>
        <v>9.7560975609756073E-2</v>
      </c>
      <c r="K82" s="146">
        <v>370</v>
      </c>
      <c r="L82" s="146">
        <v>33</v>
      </c>
      <c r="M82" s="146">
        <v>37</v>
      </c>
      <c r="N82" s="231">
        <f t="shared" si="8"/>
        <v>0.68333333333333335</v>
      </c>
      <c r="O82" s="100">
        <f t="shared" si="9"/>
        <v>8</v>
      </c>
      <c r="P82" s="115"/>
    </row>
    <row r="83" spans="2:16" ht="19.5" customHeight="1">
      <c r="B83" s="31"/>
      <c r="C83" s="188"/>
      <c r="D83" s="114" t="s">
        <v>52</v>
      </c>
      <c r="E83" s="118">
        <v>120</v>
      </c>
      <c r="F83" s="119">
        <v>161</v>
      </c>
      <c r="G83" s="119">
        <v>41</v>
      </c>
      <c r="H83" s="102">
        <f t="shared" si="6"/>
        <v>0.25465838509316768</v>
      </c>
      <c r="I83" s="124"/>
      <c r="J83" s="102">
        <f t="shared" si="7"/>
        <v>0.74534161490683237</v>
      </c>
      <c r="K83" s="118">
        <v>711</v>
      </c>
      <c r="L83" s="118">
        <v>85</v>
      </c>
      <c r="M83" s="118">
        <v>40</v>
      </c>
      <c r="N83" s="232">
        <f t="shared" si="8"/>
        <v>1.3416666666666666</v>
      </c>
      <c r="O83" s="100">
        <f t="shared" si="9"/>
        <v>76</v>
      </c>
      <c r="P83" s="32"/>
    </row>
    <row r="84" spans="2:16" ht="19.5" customHeight="1">
      <c r="B84" s="31"/>
      <c r="C84" s="188"/>
      <c r="D84" s="112" t="s">
        <v>51</v>
      </c>
      <c r="E84" s="120">
        <v>50</v>
      </c>
      <c r="F84" s="119">
        <v>63</v>
      </c>
      <c r="G84" s="119">
        <v>10</v>
      </c>
      <c r="H84" s="102">
        <f t="shared" si="6"/>
        <v>0.15873015873015872</v>
      </c>
      <c r="I84" s="124"/>
      <c r="J84" s="102">
        <f t="shared" si="7"/>
        <v>0.84126984126984128</v>
      </c>
      <c r="K84" s="118">
        <v>424</v>
      </c>
      <c r="L84" s="118">
        <v>17</v>
      </c>
      <c r="M84" s="118">
        <v>38</v>
      </c>
      <c r="N84" s="232">
        <f t="shared" si="8"/>
        <v>1.26</v>
      </c>
      <c r="O84" s="100">
        <f t="shared" si="9"/>
        <v>46</v>
      </c>
      <c r="P84" s="115"/>
    </row>
    <row r="85" spans="2:16" ht="19.5" customHeight="1">
      <c r="B85" s="31"/>
      <c r="C85" s="188"/>
      <c r="D85" s="117" t="s">
        <v>98</v>
      </c>
      <c r="E85" s="147">
        <v>60</v>
      </c>
      <c r="F85" s="149">
        <v>175</v>
      </c>
      <c r="G85" s="149">
        <v>8</v>
      </c>
      <c r="H85" s="127">
        <f t="shared" si="6"/>
        <v>4.5714285714285714E-2</v>
      </c>
      <c r="I85" s="135"/>
      <c r="J85" s="127">
        <f t="shared" si="7"/>
        <v>0.95428571428571429</v>
      </c>
      <c r="K85" s="150">
        <v>640</v>
      </c>
      <c r="L85" s="150">
        <v>56</v>
      </c>
      <c r="M85" s="150">
        <v>9</v>
      </c>
      <c r="N85" s="233">
        <f t="shared" si="8"/>
        <v>2.9166666666666665</v>
      </c>
      <c r="O85" s="151">
        <f t="shared" si="9"/>
        <v>119</v>
      </c>
      <c r="P85" s="116"/>
    </row>
    <row r="86" spans="2:16" s="22" customFormat="1" ht="19.5" customHeight="1">
      <c r="B86" s="31"/>
      <c r="C86" s="184" t="s">
        <v>7</v>
      </c>
      <c r="D86" s="91" t="s">
        <v>27</v>
      </c>
      <c r="E86" s="90" t="s">
        <v>108</v>
      </c>
      <c r="F86" s="152" t="s">
        <v>108</v>
      </c>
      <c r="G86" s="152"/>
      <c r="H86" s="153">
        <f>G88/F88</f>
        <v>0</v>
      </c>
      <c r="I86" s="155"/>
      <c r="J86" s="153">
        <f>100%-H86</f>
        <v>1</v>
      </c>
      <c r="K86" s="152" t="s">
        <v>108</v>
      </c>
      <c r="L86" s="152" t="s">
        <v>108</v>
      </c>
      <c r="M86" s="152" t="s">
        <v>108</v>
      </c>
      <c r="N86" s="234" t="s">
        <v>108</v>
      </c>
      <c r="O86" s="154">
        <f>F88-L88</f>
        <v>0</v>
      </c>
      <c r="P86" s="32"/>
    </row>
    <row r="87" spans="2:16" s="22" customFormat="1" ht="19.5" customHeight="1">
      <c r="B87" s="31"/>
      <c r="C87" s="184"/>
      <c r="D87" s="2" t="s">
        <v>83</v>
      </c>
      <c r="E87" s="148">
        <v>40</v>
      </c>
      <c r="F87" s="152">
        <v>19</v>
      </c>
      <c r="G87" s="152"/>
      <c r="H87" s="153">
        <f t="shared" si="6"/>
        <v>0</v>
      </c>
      <c r="I87" s="155"/>
      <c r="J87" s="153"/>
      <c r="K87" s="152">
        <v>71</v>
      </c>
      <c r="L87" s="152">
        <v>19</v>
      </c>
      <c r="M87" s="152" t="s">
        <v>108</v>
      </c>
      <c r="N87" s="234">
        <f t="shared" si="8"/>
        <v>0.47499999999999998</v>
      </c>
      <c r="O87" s="154">
        <f>F89-L89</f>
        <v>0</v>
      </c>
      <c r="P87" s="32"/>
    </row>
    <row r="88" spans="2:16" s="22" customFormat="1" ht="19.5" customHeight="1">
      <c r="B88" s="31"/>
      <c r="C88" s="184"/>
      <c r="D88" s="72" t="s">
        <v>53</v>
      </c>
      <c r="E88" s="213">
        <v>90</v>
      </c>
      <c r="F88" s="215">
        <v>52</v>
      </c>
      <c r="G88" s="223"/>
      <c r="H88" s="219">
        <f>G88/F88</f>
        <v>0</v>
      </c>
      <c r="I88" s="221"/>
      <c r="J88" s="217"/>
      <c r="K88" s="215">
        <v>130</v>
      </c>
      <c r="L88" s="215">
        <v>52</v>
      </c>
      <c r="M88" s="215">
        <v>26</v>
      </c>
      <c r="N88" s="235">
        <f t="shared" si="8"/>
        <v>0.57777777777777772</v>
      </c>
      <c r="O88" s="225" t="s">
        <v>108</v>
      </c>
      <c r="P88" s="32"/>
    </row>
    <row r="89" spans="2:16" s="22" customFormat="1" ht="19.5" customHeight="1">
      <c r="B89" s="31"/>
      <c r="C89" s="184"/>
      <c r="D89" s="72" t="s">
        <v>48</v>
      </c>
      <c r="E89" s="214"/>
      <c r="F89" s="216"/>
      <c r="G89" s="224"/>
      <c r="H89" s="220"/>
      <c r="I89" s="222"/>
      <c r="J89" s="218"/>
      <c r="K89" s="216"/>
      <c r="L89" s="216"/>
      <c r="M89" s="216"/>
      <c r="N89" s="236"/>
      <c r="O89" s="226"/>
      <c r="P89" s="32"/>
    </row>
    <row r="90" spans="2:16" ht="19.5" customHeight="1">
      <c r="B90" s="31"/>
      <c r="C90" s="184"/>
      <c r="D90" s="91" t="s">
        <v>36</v>
      </c>
      <c r="E90" s="3">
        <v>170</v>
      </c>
      <c r="F90" s="13">
        <v>139</v>
      </c>
      <c r="G90" s="13">
        <v>59</v>
      </c>
      <c r="H90" s="14">
        <f t="shared" si="6"/>
        <v>0.42446043165467628</v>
      </c>
      <c r="I90" s="125"/>
      <c r="J90" s="14">
        <f t="shared" si="7"/>
        <v>0.57553956834532372</v>
      </c>
      <c r="K90" s="3">
        <v>264</v>
      </c>
      <c r="L90" s="3">
        <v>122</v>
      </c>
      <c r="M90" s="3">
        <v>78</v>
      </c>
      <c r="N90" s="227">
        <f t="shared" si="8"/>
        <v>0.81764705882352939</v>
      </c>
      <c r="O90" s="16">
        <f t="shared" si="9"/>
        <v>17</v>
      </c>
      <c r="P90" s="32"/>
    </row>
    <row r="91" spans="2:16" ht="19.5" customHeight="1">
      <c r="B91" s="31"/>
      <c r="C91" s="211" t="s">
        <v>123</v>
      </c>
      <c r="D91" s="89" t="s">
        <v>29</v>
      </c>
      <c r="E91" s="17">
        <v>40</v>
      </c>
      <c r="F91" s="17">
        <v>19</v>
      </c>
      <c r="G91" s="17">
        <v>5</v>
      </c>
      <c r="H91" s="131">
        <f t="shared" si="6"/>
        <v>0.26315789473684209</v>
      </c>
      <c r="I91" s="124"/>
      <c r="J91" s="131">
        <f t="shared" si="7"/>
        <v>0.73684210526315796</v>
      </c>
      <c r="K91" s="17">
        <v>38</v>
      </c>
      <c r="L91" s="17">
        <v>19</v>
      </c>
      <c r="M91" s="17">
        <v>6</v>
      </c>
      <c r="N91" s="237">
        <f t="shared" si="8"/>
        <v>0.47499999999999998</v>
      </c>
      <c r="O91" s="126">
        <f>F91-L91</f>
        <v>0</v>
      </c>
      <c r="P91" s="32"/>
    </row>
    <row r="92" spans="2:16" ht="19.5" customHeight="1">
      <c r="B92" s="31"/>
      <c r="C92" s="212"/>
      <c r="D92" s="7" t="s">
        <v>107</v>
      </c>
      <c r="E92" s="17">
        <v>40</v>
      </c>
      <c r="F92" s="17">
        <v>21</v>
      </c>
      <c r="G92" s="17"/>
      <c r="H92" s="131"/>
      <c r="I92" s="124"/>
      <c r="J92" s="131"/>
      <c r="K92" s="17">
        <v>58</v>
      </c>
      <c r="L92" s="17">
        <v>21</v>
      </c>
      <c r="M92" s="17">
        <v>5</v>
      </c>
      <c r="N92" s="237">
        <f t="shared" si="8"/>
        <v>0.52500000000000002</v>
      </c>
      <c r="O92" s="126">
        <f>F92-L92</f>
        <v>0</v>
      </c>
      <c r="P92" s="32"/>
    </row>
    <row r="93" spans="2:16" ht="19.5" customHeight="1">
      <c r="B93" s="31"/>
      <c r="C93" s="210" t="s">
        <v>70</v>
      </c>
      <c r="D93" s="210"/>
      <c r="E93" s="4">
        <f>SUM(E76:E92)</f>
        <v>1395</v>
      </c>
      <c r="F93" s="4">
        <f>SUM(F76:F92)</f>
        <v>1263</v>
      </c>
      <c r="G93" s="4">
        <f>SUM(G76:G91)</f>
        <v>238</v>
      </c>
      <c r="H93" s="138">
        <f t="shared" si="6"/>
        <v>0.18844022169437846</v>
      </c>
      <c r="I93" s="139">
        <f>SUM(I76:I91)</f>
        <v>0</v>
      </c>
      <c r="J93" s="138">
        <f t="shared" si="7"/>
        <v>0.81155977830562154</v>
      </c>
      <c r="K93" s="4">
        <f>SUM(K76:K92)</f>
        <v>4895</v>
      </c>
      <c r="L93" s="4">
        <f>SUM(L76:L92)</f>
        <v>819</v>
      </c>
      <c r="M93" s="4">
        <f>SUM(M76:M92)</f>
        <v>492</v>
      </c>
      <c r="N93" s="238">
        <f>F93/E93</f>
        <v>0.90537634408602152</v>
      </c>
      <c r="O93" s="92">
        <f>SUM(O76:O92)</f>
        <v>444</v>
      </c>
      <c r="P93" s="32"/>
    </row>
    <row r="94" spans="2:16" ht="12" customHeight="1">
      <c r="B94" s="31"/>
      <c r="C94" s="204" t="s">
        <v>13</v>
      </c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6"/>
      <c r="P94" s="32"/>
    </row>
    <row r="95" spans="2:16" ht="12" customHeight="1">
      <c r="B95" s="31"/>
      <c r="C95" s="204" t="s">
        <v>126</v>
      </c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6"/>
      <c r="P95" s="33"/>
    </row>
    <row r="96" spans="2:16" ht="12" customHeight="1">
      <c r="B96" s="31"/>
      <c r="C96" s="204" t="s">
        <v>14</v>
      </c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6"/>
      <c r="P96" s="33"/>
    </row>
    <row r="97" spans="2:17" ht="3.75" customHeight="1">
      <c r="B97" s="34"/>
      <c r="C97" s="35"/>
      <c r="D97" s="35"/>
      <c r="E97" s="36"/>
      <c r="F97" s="36"/>
      <c r="G97" s="36"/>
      <c r="H97" s="36"/>
      <c r="I97" s="36"/>
      <c r="J97" s="36"/>
      <c r="K97" s="36"/>
      <c r="L97" s="36"/>
      <c r="M97" s="36"/>
      <c r="N97" s="37"/>
      <c r="O97" s="38"/>
      <c r="P97" s="39"/>
      <c r="Q97" s="5"/>
    </row>
    <row r="98" spans="2:17" s="164" customFormat="1" ht="21.75" customHeight="1">
      <c r="B98" s="22"/>
      <c r="C98" s="55"/>
      <c r="D98" s="55"/>
      <c r="E98" s="22"/>
      <c r="F98" s="22"/>
      <c r="G98" s="22"/>
      <c r="H98" s="22"/>
      <c r="I98" s="22"/>
      <c r="J98" s="22"/>
      <c r="K98" s="22"/>
      <c r="L98" s="22"/>
      <c r="M98" s="22"/>
      <c r="N98" s="46"/>
      <c r="O98" s="166"/>
      <c r="P98" s="166"/>
    </row>
    <row r="99" spans="2:17" s="164" customFormat="1">
      <c r="C99" s="165" t="s">
        <v>8</v>
      </c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  <c r="P99" s="166"/>
    </row>
    <row r="100" spans="2:17" s="22" customFormat="1">
      <c r="B100" s="42"/>
      <c r="C100" s="169" t="s">
        <v>118</v>
      </c>
      <c r="D100" s="167"/>
      <c r="E100" s="168"/>
      <c r="F100" s="167"/>
      <c r="G100" s="167"/>
      <c r="H100" s="165"/>
      <c r="I100" s="165"/>
      <c r="J100" s="165"/>
      <c r="K100" s="165"/>
      <c r="L100" s="165"/>
      <c r="M100" s="165"/>
      <c r="N100" s="165"/>
      <c r="O100" s="41"/>
      <c r="P100" s="41"/>
    </row>
    <row r="101" spans="2:17" s="22" customFormat="1">
      <c r="C101" s="43">
        <v>0</v>
      </c>
      <c r="D101" s="157"/>
      <c r="E101" s="158" t="s">
        <v>109</v>
      </c>
      <c r="F101" s="44"/>
      <c r="G101" s="44"/>
      <c r="H101" s="45"/>
      <c r="I101" s="45"/>
      <c r="J101" s="45"/>
      <c r="N101" s="46"/>
    </row>
    <row r="102" spans="2:17" s="22" customFormat="1">
      <c r="C102" s="94"/>
      <c r="D102" s="159" t="s">
        <v>39</v>
      </c>
      <c r="E102" s="160">
        <f>SUM(F10:F11)/SUM(E10:E11)</f>
        <v>0.95454545454545459</v>
      </c>
      <c r="F102" s="44"/>
      <c r="G102" s="44"/>
      <c r="H102" s="47"/>
      <c r="I102" s="47"/>
      <c r="J102" s="47"/>
      <c r="N102" s="46"/>
    </row>
    <row r="103" spans="2:17" s="22" customFormat="1">
      <c r="C103" s="94"/>
      <c r="D103" s="159" t="s">
        <v>110</v>
      </c>
      <c r="E103" s="160">
        <f>SUM(F12)/SUM(E12)</f>
        <v>1.8342105263157895</v>
      </c>
      <c r="F103" s="44"/>
      <c r="G103" s="44"/>
      <c r="H103" s="47"/>
      <c r="I103" s="47"/>
      <c r="J103" s="47"/>
      <c r="N103" s="46"/>
    </row>
    <row r="104" spans="2:17" s="22" customFormat="1">
      <c r="C104" s="94"/>
      <c r="D104" s="159" t="s">
        <v>111</v>
      </c>
      <c r="E104" s="160">
        <f>SUM(F13:F15)/SUM(E13:E15)</f>
        <v>1.5833333333333333</v>
      </c>
      <c r="F104" s="44"/>
      <c r="G104" s="44"/>
      <c r="H104" s="47"/>
      <c r="I104" s="47"/>
      <c r="J104" s="47"/>
      <c r="N104" s="46"/>
    </row>
    <row r="105" spans="2:17" s="22" customFormat="1">
      <c r="C105" s="94"/>
      <c r="D105" s="159" t="s">
        <v>9</v>
      </c>
      <c r="E105" s="160">
        <f>SUM(F16:F21)/SUM(E16:E21)</f>
        <v>1.3394736842105264</v>
      </c>
      <c r="F105" s="44"/>
      <c r="G105" s="44"/>
      <c r="H105" s="47"/>
      <c r="I105" s="47"/>
      <c r="J105" s="47"/>
    </row>
    <row r="106" spans="2:17" s="22" customFormat="1">
      <c r="C106" s="94"/>
      <c r="D106" s="159" t="s">
        <v>112</v>
      </c>
      <c r="E106" s="160">
        <f>SUM(F22:F24)/SUM(E22:E24)</f>
        <v>1.5079646017699115</v>
      </c>
      <c r="F106" s="44"/>
      <c r="G106" s="44"/>
      <c r="H106" s="47"/>
      <c r="I106" s="47"/>
      <c r="J106" s="47"/>
    </row>
    <row r="107" spans="2:17" s="22" customFormat="1">
      <c r="C107" s="94"/>
      <c r="D107" s="159" t="s">
        <v>113</v>
      </c>
      <c r="E107" s="160">
        <f>SUM(F25:F27)/SUM(E25:E27)</f>
        <v>0.86315789473684212</v>
      </c>
      <c r="F107" s="44"/>
      <c r="G107" s="44"/>
      <c r="H107" s="47"/>
      <c r="I107" s="47"/>
      <c r="J107" s="47"/>
    </row>
    <row r="108" spans="2:17" s="22" customFormat="1">
      <c r="C108" s="94"/>
      <c r="D108" s="159" t="s">
        <v>114</v>
      </c>
      <c r="E108" s="160">
        <f>SUM(F28:F28)/SUM(E28:E28)</f>
        <v>1.21</v>
      </c>
      <c r="F108" s="44"/>
      <c r="G108" s="44"/>
      <c r="H108" s="47"/>
      <c r="I108" s="47"/>
      <c r="J108" s="47"/>
    </row>
    <row r="109" spans="2:17" s="22" customFormat="1">
      <c r="C109" s="94"/>
      <c r="D109" s="159" t="s">
        <v>115</v>
      </c>
      <c r="E109" s="160">
        <f>SUM(F29:F31)/SUM(E29:E31)</f>
        <v>1.3703703703703705</v>
      </c>
      <c r="F109" s="44"/>
      <c r="G109" s="44"/>
      <c r="H109" s="47"/>
      <c r="I109" s="47"/>
      <c r="J109" s="47"/>
    </row>
    <row r="110" spans="2:17" s="22" customFormat="1">
      <c r="C110" s="94"/>
      <c r="D110" s="159" t="s">
        <v>119</v>
      </c>
      <c r="E110" s="160">
        <f>SUM(F32:F33)/SUM(E32:E33)</f>
        <v>1.3833333333333333</v>
      </c>
      <c r="F110" s="44"/>
      <c r="G110" s="44"/>
      <c r="H110" s="47"/>
      <c r="I110" s="47"/>
      <c r="J110" s="47"/>
    </row>
    <row r="111" spans="2:17" s="22" customFormat="1">
      <c r="C111" s="94"/>
      <c r="D111" s="159" t="s">
        <v>116</v>
      </c>
      <c r="E111" s="160">
        <f>SUM(F34:F37)/SUM(E34:E37)</f>
        <v>0.5911764705882353</v>
      </c>
      <c r="F111" s="44"/>
      <c r="G111" s="44"/>
      <c r="H111" s="47"/>
      <c r="I111" s="47"/>
      <c r="J111" s="47"/>
    </row>
    <row r="112" spans="2:17" s="22" customFormat="1">
      <c r="C112" s="95"/>
      <c r="D112" s="159" t="s">
        <v>40</v>
      </c>
      <c r="E112" s="160">
        <f>SUM(F38:F40)/SUM(E38:E40)</f>
        <v>0.67157894736842105</v>
      </c>
      <c r="F112" s="44"/>
      <c r="G112" s="44"/>
      <c r="H112" s="47"/>
      <c r="I112" s="47"/>
      <c r="J112" s="47"/>
    </row>
    <row r="113" spans="3:10" s="22" customFormat="1">
      <c r="C113" s="95"/>
      <c r="D113" s="159" t="s">
        <v>117</v>
      </c>
      <c r="E113" s="160">
        <f>SUM(F41:F47)/SUM(E41:E47)</f>
        <v>1.1846153846153846</v>
      </c>
      <c r="F113" s="44"/>
      <c r="G113" s="44"/>
      <c r="H113" s="47"/>
      <c r="I113" s="47"/>
      <c r="J113" s="47"/>
    </row>
    <row r="114" spans="3:10" s="22" customFormat="1">
      <c r="C114" s="95"/>
      <c r="D114" s="159" t="s">
        <v>41</v>
      </c>
      <c r="E114" s="160">
        <f>SUM(F48:F53)/SUM(E48:E53)</f>
        <v>0.64081632653061227</v>
      </c>
      <c r="F114" s="44"/>
      <c r="G114" s="44"/>
      <c r="H114" s="47"/>
      <c r="I114" s="47"/>
      <c r="J114" s="47"/>
    </row>
    <row r="115" spans="3:10" s="22" customFormat="1">
      <c r="C115" s="95"/>
      <c r="D115" s="159" t="s">
        <v>10</v>
      </c>
      <c r="E115" s="160">
        <f>SUM(F54:F59)/SUM(E54:E59)</f>
        <v>0.7142857142857143</v>
      </c>
      <c r="F115" s="44"/>
      <c r="G115" s="44"/>
      <c r="H115" s="47"/>
      <c r="I115" s="47"/>
      <c r="J115" s="47"/>
    </row>
    <row r="116" spans="3:10" s="22" customFormat="1">
      <c r="C116" s="94"/>
      <c r="D116" s="163" t="s">
        <v>124</v>
      </c>
      <c r="E116" s="160">
        <f>SUM(F60:F61)/SUM(E60:E61)</f>
        <v>0.67500000000000004</v>
      </c>
      <c r="F116" s="44"/>
      <c r="G116" s="44"/>
      <c r="H116" s="47"/>
      <c r="I116" s="47"/>
      <c r="J116" s="47"/>
    </row>
    <row r="117" spans="3:10" s="22" customFormat="1">
      <c r="C117" s="94"/>
      <c r="D117" s="159" t="s">
        <v>44</v>
      </c>
      <c r="E117" s="160">
        <f>SUM(F62:F65)/SUM(E62:E65)</f>
        <v>0.57499999999999996</v>
      </c>
      <c r="F117" s="44"/>
      <c r="G117" s="44"/>
      <c r="H117" s="47"/>
      <c r="I117" s="47"/>
      <c r="J117" s="47"/>
    </row>
    <row r="118" spans="3:10" s="22" customFormat="1">
      <c r="C118" s="94"/>
      <c r="D118" s="161"/>
      <c r="E118" s="160"/>
      <c r="F118" s="44"/>
      <c r="G118" s="44"/>
      <c r="H118" s="47"/>
      <c r="I118" s="47"/>
      <c r="J118" s="47"/>
    </row>
    <row r="119" spans="3:10" s="22" customFormat="1">
      <c r="C119" s="94"/>
      <c r="D119" s="161"/>
      <c r="E119" s="160"/>
      <c r="F119" s="44"/>
      <c r="G119" s="44"/>
      <c r="H119" s="47"/>
      <c r="I119" s="47"/>
      <c r="J119" s="47"/>
    </row>
    <row r="120" spans="3:10" s="22" customFormat="1">
      <c r="C120" s="94"/>
      <c r="D120" s="159"/>
      <c r="E120" s="160"/>
      <c r="F120" s="44"/>
      <c r="G120" s="44"/>
      <c r="H120" s="47"/>
      <c r="I120" s="47"/>
      <c r="J120" s="47"/>
    </row>
    <row r="121" spans="3:10" s="22" customFormat="1">
      <c r="C121" s="94"/>
      <c r="D121" s="159" t="s">
        <v>11</v>
      </c>
      <c r="E121" s="160">
        <f>F76/E76</f>
        <v>0.11666666666666667</v>
      </c>
      <c r="F121" s="44"/>
      <c r="G121" s="44"/>
      <c r="H121" s="47"/>
      <c r="I121" s="47"/>
      <c r="J121" s="47"/>
    </row>
    <row r="122" spans="3:10" s="22" customFormat="1">
      <c r="C122" s="94"/>
      <c r="D122" s="159" t="s">
        <v>42</v>
      </c>
      <c r="E122" s="160">
        <f>F77/E77</f>
        <v>0.48</v>
      </c>
      <c r="F122" s="44"/>
      <c r="G122" s="44"/>
      <c r="H122" s="47"/>
      <c r="I122" s="47"/>
      <c r="J122" s="47"/>
    </row>
    <row r="123" spans="3:10" s="22" customFormat="1">
      <c r="C123" s="94"/>
      <c r="D123" s="159" t="s">
        <v>45</v>
      </c>
      <c r="E123" s="160">
        <f>SUM(F78:F79)/SUM(E78:E79)</f>
        <v>0.74814814814814812</v>
      </c>
      <c r="F123" s="44"/>
      <c r="G123" s="44"/>
      <c r="H123" s="47"/>
      <c r="I123" s="47"/>
      <c r="J123" s="47"/>
    </row>
    <row r="124" spans="3:10" s="22" customFormat="1">
      <c r="C124" s="94"/>
      <c r="D124" s="159" t="s">
        <v>43</v>
      </c>
      <c r="E124" s="160">
        <f>SUM(F80:F85)/SUM(E80:E85)</f>
        <v>1.405</v>
      </c>
      <c r="F124" s="44"/>
      <c r="G124" s="44"/>
      <c r="H124" s="47"/>
      <c r="I124" s="47"/>
      <c r="J124" s="47"/>
    </row>
    <row r="125" spans="3:10" s="22" customFormat="1">
      <c r="C125" s="94"/>
      <c r="D125" s="159" t="s">
        <v>125</v>
      </c>
      <c r="E125" s="160">
        <f>SUM(F86:F90)/SUM(E86:E90)</f>
        <v>0.7</v>
      </c>
      <c r="F125" s="44"/>
      <c r="G125" s="44"/>
      <c r="H125" s="47"/>
      <c r="I125" s="47"/>
      <c r="J125" s="47"/>
    </row>
    <row r="126" spans="3:10" s="22" customFormat="1">
      <c r="C126" s="94"/>
      <c r="D126" s="159" t="s">
        <v>120</v>
      </c>
      <c r="E126" s="160">
        <f>SUM(F91:F92)/SUM(E91:E92)</f>
        <v>0.5</v>
      </c>
      <c r="F126" s="44"/>
      <c r="G126" s="44"/>
      <c r="H126" s="47"/>
      <c r="I126" s="47"/>
      <c r="J126" s="47"/>
    </row>
    <row r="127" spans="3:10" s="22" customFormat="1">
      <c r="C127" s="94"/>
      <c r="D127" s="162"/>
      <c r="E127" s="160"/>
      <c r="F127" s="44"/>
      <c r="G127" s="44"/>
      <c r="H127" s="47"/>
      <c r="I127" s="47"/>
      <c r="J127" s="47"/>
    </row>
    <row r="128" spans="3:10" s="22" customFormat="1">
      <c r="C128" s="94"/>
      <c r="D128" s="162"/>
      <c r="E128" s="160"/>
      <c r="F128" s="44"/>
      <c r="G128" s="44"/>
      <c r="H128" s="47"/>
      <c r="I128" s="47"/>
      <c r="J128" s="47"/>
    </row>
    <row r="129" spans="2:16" s="22" customFormat="1">
      <c r="C129" s="96"/>
      <c r="D129" s="94"/>
      <c r="E129" s="98"/>
      <c r="F129" s="97"/>
      <c r="G129" s="97"/>
      <c r="H129" s="47"/>
      <c r="I129" s="47"/>
      <c r="J129" s="47"/>
    </row>
    <row r="130" spans="2:16" s="22" customFormat="1">
      <c r="C130" s="95"/>
      <c r="D130" s="94"/>
      <c r="E130" s="93"/>
      <c r="F130" s="97"/>
      <c r="G130" s="97"/>
      <c r="H130" s="47"/>
      <c r="I130" s="47"/>
      <c r="J130" s="47"/>
    </row>
    <row r="131" spans="2:16" s="22" customFormat="1">
      <c r="C131" s="94"/>
      <c r="D131" s="94"/>
      <c r="E131" s="98"/>
      <c r="F131" s="97"/>
      <c r="G131" s="97"/>
      <c r="H131" s="47"/>
      <c r="I131" s="47"/>
      <c r="J131" s="47"/>
    </row>
    <row r="132" spans="2:16" s="22" customFormat="1">
      <c r="C132" s="94"/>
      <c r="D132" s="94"/>
      <c r="E132" s="98"/>
      <c r="F132" s="97"/>
      <c r="G132" s="97"/>
      <c r="H132" s="47"/>
      <c r="I132" s="47"/>
      <c r="J132" s="47"/>
    </row>
    <row r="133" spans="2:16" s="22" customFormat="1">
      <c r="C133" s="94"/>
      <c r="D133" s="94"/>
      <c r="E133" s="98"/>
      <c r="F133" s="97"/>
      <c r="G133" s="97"/>
      <c r="H133" s="47"/>
      <c r="I133" s="47"/>
      <c r="J133" s="47"/>
    </row>
    <row r="134" spans="2:16" s="22" customFormat="1">
      <c r="C134" s="94"/>
      <c r="D134" s="94"/>
      <c r="E134" s="48"/>
      <c r="F134" s="47"/>
      <c r="G134" s="47"/>
      <c r="H134" s="47"/>
      <c r="I134" s="47"/>
      <c r="J134" s="47"/>
    </row>
    <row r="135" spans="2:16" s="22" customFormat="1">
      <c r="C135" s="94"/>
      <c r="D135" s="94"/>
      <c r="E135" s="48"/>
      <c r="F135" s="47"/>
      <c r="G135" s="47"/>
      <c r="H135" s="47"/>
      <c r="I135" s="47"/>
      <c r="J135" s="47"/>
    </row>
    <row r="136" spans="2:16" s="22" customFormat="1">
      <c r="C136" s="95"/>
      <c r="D136" s="94"/>
      <c r="E136" s="49"/>
      <c r="F136" s="47"/>
      <c r="G136" s="47"/>
      <c r="H136" s="47"/>
      <c r="I136" s="47"/>
      <c r="J136" s="47"/>
    </row>
    <row r="137" spans="2:16" s="22" customFormat="1">
      <c r="C137" s="50"/>
      <c r="D137" s="51"/>
      <c r="E137" s="51"/>
      <c r="F137" s="51"/>
      <c r="G137" s="51"/>
      <c r="H137" s="51"/>
      <c r="I137" s="51"/>
      <c r="J137" s="51"/>
    </row>
    <row r="138" spans="2:16" s="22" customFormat="1">
      <c r="C138" s="52"/>
      <c r="D138" s="53"/>
      <c r="E138" s="54"/>
      <c r="F138" s="54"/>
      <c r="G138" s="54"/>
      <c r="H138" s="54"/>
      <c r="I138" s="54"/>
      <c r="J138" s="54"/>
    </row>
    <row r="139" spans="2:16" s="22" customFormat="1">
      <c r="C139" s="55"/>
      <c r="D139" s="53"/>
      <c r="E139" s="54"/>
      <c r="F139" s="54"/>
      <c r="G139" s="54"/>
      <c r="H139" s="54"/>
      <c r="I139" s="54"/>
      <c r="J139" s="54"/>
    </row>
    <row r="140" spans="2:16" s="22" customFormat="1">
      <c r="C140" s="55"/>
      <c r="D140" s="53"/>
      <c r="E140" s="54"/>
      <c r="F140" s="54"/>
      <c r="G140" s="54"/>
      <c r="H140" s="54"/>
      <c r="I140" s="54"/>
      <c r="J140" s="54"/>
    </row>
    <row r="141" spans="2:16" s="22" customFormat="1">
      <c r="C141" s="55"/>
      <c r="D141" s="55"/>
    </row>
    <row r="142" spans="2:16" s="22" customFormat="1">
      <c r="C142" s="55"/>
      <c r="D142" s="55"/>
    </row>
    <row r="143" spans="2:16">
      <c r="B143" s="22"/>
      <c r="C143" s="55"/>
      <c r="D143" s="55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2:16">
      <c r="C144" s="55"/>
      <c r="D144" s="55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3:15">
      <c r="C145" s="55"/>
      <c r="D145" s="55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3:15">
      <c r="C146" s="55"/>
      <c r="D146" s="55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3:15">
      <c r="C147" s="55"/>
      <c r="D147" s="55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3:15">
      <c r="C148" s="55"/>
      <c r="D148" s="55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3:15">
      <c r="C149" s="55"/>
      <c r="D149" s="5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3:15">
      <c r="C150" s="55"/>
      <c r="D150" s="55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3:15">
      <c r="C151" s="55"/>
      <c r="D151" s="55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3:15">
      <c r="C152" s="55"/>
      <c r="D152" s="55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3:15">
      <c r="C153" s="55"/>
      <c r="D153" s="55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3:15">
      <c r="C154" s="55"/>
      <c r="D154" s="55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3:15">
      <c r="C155" s="55"/>
      <c r="D155" s="55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3:15">
      <c r="C156" s="55"/>
      <c r="D156" s="55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3:15">
      <c r="C157" s="55"/>
      <c r="D157" s="55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3:15">
      <c r="C158" s="55"/>
      <c r="D158" s="55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</sheetData>
  <mergeCells count="87">
    <mergeCell ref="J88:J89"/>
    <mergeCell ref="H88:H89"/>
    <mergeCell ref="I88:I89"/>
    <mergeCell ref="G88:G89"/>
    <mergeCell ref="O88:O89"/>
    <mergeCell ref="N88:N89"/>
    <mergeCell ref="M88:M89"/>
    <mergeCell ref="L88:L89"/>
    <mergeCell ref="K88:K89"/>
    <mergeCell ref="C94:O94"/>
    <mergeCell ref="C95:O95"/>
    <mergeCell ref="C96:O96"/>
    <mergeCell ref="O41:O45"/>
    <mergeCell ref="H55:H57"/>
    <mergeCell ref="F41:F45"/>
    <mergeCell ref="H41:H45"/>
    <mergeCell ref="K41:K45"/>
    <mergeCell ref="L41:L45"/>
    <mergeCell ref="J41:J45"/>
    <mergeCell ref="M41:M45"/>
    <mergeCell ref="C93:D93"/>
    <mergeCell ref="E55:E57"/>
    <mergeCell ref="C91:C92"/>
    <mergeCell ref="E88:E89"/>
    <mergeCell ref="F88:F89"/>
    <mergeCell ref="C2:O2"/>
    <mergeCell ref="C7:C9"/>
    <mergeCell ref="F7:F9"/>
    <mergeCell ref="E7:E9"/>
    <mergeCell ref="D7:D9"/>
    <mergeCell ref="H7:H9"/>
    <mergeCell ref="J7:J9"/>
    <mergeCell ref="K7:K9"/>
    <mergeCell ref="N7:N9"/>
    <mergeCell ref="O7:O9"/>
    <mergeCell ref="L7:L9"/>
    <mergeCell ref="M7:M9"/>
    <mergeCell ref="I7:I9"/>
    <mergeCell ref="C1:O1"/>
    <mergeCell ref="M55:M57"/>
    <mergeCell ref="C78:C79"/>
    <mergeCell ref="C62:C65"/>
    <mergeCell ref="C66:D66"/>
    <mergeCell ref="C67:O67"/>
    <mergeCell ref="C68:O68"/>
    <mergeCell ref="C69:O69"/>
    <mergeCell ref="N55:N57"/>
    <mergeCell ref="K55:K57"/>
    <mergeCell ref="L55:L57"/>
    <mergeCell ref="I73:I75"/>
    <mergeCell ref="N41:N45"/>
    <mergeCell ref="F55:F57"/>
    <mergeCell ref="O55:O57"/>
    <mergeCell ref="C60:C61"/>
    <mergeCell ref="C73:C75"/>
    <mergeCell ref="D73:D75"/>
    <mergeCell ref="E73:E75"/>
    <mergeCell ref="F73:F75"/>
    <mergeCell ref="H73:H75"/>
    <mergeCell ref="J73:J75"/>
    <mergeCell ref="K73:K75"/>
    <mergeCell ref="L73:L75"/>
    <mergeCell ref="M73:M75"/>
    <mergeCell ref="N73:N75"/>
    <mergeCell ref="O73:O75"/>
    <mergeCell ref="J55:J57"/>
    <mergeCell ref="C86:C90"/>
    <mergeCell ref="G7:G9"/>
    <mergeCell ref="G73:G75"/>
    <mergeCell ref="C80:C85"/>
    <mergeCell ref="G41:G45"/>
    <mergeCell ref="C10:C11"/>
    <mergeCell ref="E41:E45"/>
    <mergeCell ref="C13:C15"/>
    <mergeCell ref="C22:C24"/>
    <mergeCell ref="C25:C27"/>
    <mergeCell ref="C29:C31"/>
    <mergeCell ref="C32:C33"/>
    <mergeCell ref="C38:C40"/>
    <mergeCell ref="C41:C47"/>
    <mergeCell ref="C34:C37"/>
    <mergeCell ref="C16:C21"/>
    <mergeCell ref="I41:I45"/>
    <mergeCell ref="G55:G57"/>
    <mergeCell ref="I55:I57"/>
    <mergeCell ref="C48:C53"/>
    <mergeCell ref="C54:C59"/>
  </mergeCells>
  <phoneticPr fontId="0" type="noConversion"/>
  <printOptions horizontalCentered="1"/>
  <pageMargins left="0.45" right="0.37" top="0.35433070866141736" bottom="0.59055118110236227" header="0" footer="0"/>
  <pageSetup paperSize="8" scale="47" orientation="portrait" r:id="rId1"/>
  <headerFooter alignWithMargins="0"/>
  <rowBreaks count="1" manualBreakCount="1">
    <brk id="9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1.2.2</vt:lpstr>
      <vt:lpstr>'1.2.2'!_1Àrea_d_impressió</vt:lpstr>
      <vt:lpstr>'1.2.2'!Àrea_d'impressió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2011-09-16T08:09:06Z</cp:lastPrinted>
  <dcterms:created xsi:type="dcterms:W3CDTF">2006-07-24T11:40:54Z</dcterms:created>
  <dcterms:modified xsi:type="dcterms:W3CDTF">2011-11-09T11:43:53Z</dcterms:modified>
</cp:coreProperties>
</file>