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0" yWindow="0" windowWidth="13230" windowHeight="11640"/>
  </bookViews>
  <sheets>
    <sheet name="3.1.2" sheetId="1" r:id="rId1"/>
  </sheets>
  <definedNames>
    <definedName name="_1Àrea_d_impressió" localSheetId="0">'3.1.2'!$A$1:$AQ$116</definedName>
    <definedName name="_xlnm.Print_Area" localSheetId="0">'3.1.2'!$A$1:$AP$110</definedName>
  </definedNames>
  <calcPr calcId="125725"/>
</workbook>
</file>

<file path=xl/calcChain.xml><?xml version="1.0" encoding="utf-8"?>
<calcChain xmlns="http://schemas.openxmlformats.org/spreadsheetml/2006/main">
  <c r="AA12" i="1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J13"/>
  <c r="AK13"/>
  <c r="AL13"/>
  <c r="AM13"/>
  <c r="AJ14"/>
  <c r="AK14"/>
  <c r="AL14"/>
  <c r="AM14"/>
  <c r="AJ15"/>
  <c r="AK15"/>
  <c r="AL15"/>
  <c r="AM15"/>
  <c r="AJ16"/>
  <c r="AK16"/>
  <c r="AL16"/>
  <c r="AM16"/>
  <c r="AJ17"/>
  <c r="AK17"/>
  <c r="AL17"/>
  <c r="AM17"/>
  <c r="AJ18"/>
  <c r="AK18"/>
  <c r="AL18"/>
  <c r="AM18"/>
  <c r="AJ19"/>
  <c r="AK19"/>
  <c r="AL19"/>
  <c r="AM19"/>
  <c r="AJ20"/>
  <c r="AK20"/>
  <c r="AL20"/>
  <c r="AM20"/>
  <c r="AJ21"/>
  <c r="AK21"/>
  <c r="AL21"/>
  <c r="AM21"/>
  <c r="AJ22"/>
  <c r="AK22"/>
  <c r="AL22"/>
  <c r="AM22"/>
  <c r="AJ23"/>
  <c r="AK23"/>
  <c r="AL23"/>
  <c r="AM23"/>
  <c r="AJ24"/>
  <c r="AK24"/>
  <c r="AL24"/>
  <c r="AM24"/>
  <c r="AJ25"/>
  <c r="AK25"/>
  <c r="AL25"/>
  <c r="AM25"/>
  <c r="AJ26"/>
  <c r="AK26"/>
  <c r="AL26"/>
  <c r="AM26"/>
  <c r="AJ27"/>
  <c r="AK27"/>
  <c r="AL27"/>
  <c r="AM27"/>
  <c r="AJ28"/>
  <c r="AK28"/>
  <c r="AL28"/>
  <c r="AM28"/>
  <c r="AJ29"/>
  <c r="AK29"/>
  <c r="AL29"/>
  <c r="AM29"/>
  <c r="AJ30"/>
  <c r="AK30"/>
  <c r="AL30"/>
  <c r="AM30"/>
  <c r="AJ31"/>
  <c r="AK31"/>
  <c r="AL31"/>
  <c r="AM31"/>
  <c r="AJ32"/>
  <c r="AK32"/>
  <c r="AL32"/>
  <c r="AM32"/>
  <c r="AJ33"/>
  <c r="AK33"/>
  <c r="AL33"/>
  <c r="AM33"/>
  <c r="AJ34"/>
  <c r="AK34"/>
  <c r="AL34"/>
  <c r="AM34"/>
  <c r="AJ35"/>
  <c r="AK35"/>
  <c r="AL35"/>
  <c r="AM35"/>
  <c r="AJ36"/>
  <c r="AK36"/>
  <c r="AL36"/>
  <c r="AM36"/>
  <c r="AJ37"/>
  <c r="AK37"/>
  <c r="AL37"/>
  <c r="AM37"/>
  <c r="AJ38"/>
  <c r="AK38"/>
  <c r="AL38"/>
  <c r="AM38"/>
  <c r="AJ39"/>
  <c r="AK39"/>
  <c r="AL39"/>
  <c r="AM39"/>
  <c r="AJ40"/>
  <c r="AK40"/>
  <c r="AL40"/>
  <c r="AM40"/>
  <c r="AJ41"/>
  <c r="AK41"/>
  <c r="AL41"/>
  <c r="AM41"/>
  <c r="AJ42"/>
  <c r="AK42"/>
  <c r="AL42"/>
  <c r="AM42"/>
  <c r="AJ43"/>
  <c r="AK43"/>
  <c r="AL43"/>
  <c r="AM43"/>
  <c r="AJ44"/>
  <c r="AK44"/>
  <c r="AL44"/>
  <c r="AM44"/>
  <c r="AJ45"/>
  <c r="AK45"/>
  <c r="AL45"/>
  <c r="AM45"/>
  <c r="AJ46"/>
  <c r="AK46"/>
  <c r="AL46"/>
  <c r="AM46"/>
  <c r="AJ47"/>
  <c r="AK47"/>
  <c r="AL47"/>
  <c r="AM47"/>
  <c r="AJ48"/>
  <c r="AK48"/>
  <c r="AL48"/>
  <c r="AM48"/>
  <c r="AJ49"/>
  <c r="AK49"/>
  <c r="AL49"/>
  <c r="AM49"/>
  <c r="AJ50"/>
  <c r="AK50"/>
  <c r="AL50"/>
  <c r="AM50"/>
  <c r="AJ51"/>
  <c r="AK51"/>
  <c r="AL51"/>
  <c r="AM51"/>
  <c r="AJ52"/>
  <c r="AK52"/>
  <c r="AL52"/>
  <c r="AM52"/>
  <c r="AJ53"/>
  <c r="AK53"/>
  <c r="AL53"/>
  <c r="AM53"/>
  <c r="AJ54"/>
  <c r="AK54"/>
  <c r="AL54"/>
  <c r="AM54"/>
  <c r="AJ55"/>
  <c r="AK55"/>
  <c r="AL55"/>
  <c r="AM55"/>
  <c r="AJ56"/>
  <c r="AK56"/>
  <c r="AL56"/>
  <c r="AM56"/>
  <c r="AJ57"/>
  <c r="AK57"/>
  <c r="AL57"/>
  <c r="AM57"/>
  <c r="AJ58"/>
  <c r="AK58"/>
  <c r="AL58"/>
  <c r="AM58"/>
  <c r="AJ59"/>
  <c r="AK59"/>
  <c r="AL59"/>
  <c r="AM59"/>
  <c r="AJ60"/>
  <c r="AK60"/>
  <c r="AL60"/>
  <c r="AM60"/>
  <c r="AJ61"/>
  <c r="AK61"/>
  <c r="AL61"/>
  <c r="AM61"/>
  <c r="AJ62"/>
  <c r="AK62"/>
  <c r="AL62"/>
  <c r="AM62"/>
  <c r="AM12"/>
  <c r="AK12"/>
  <c r="AL12"/>
  <c r="AJ12"/>
  <c r="L63"/>
  <c r="M63"/>
  <c r="N63"/>
  <c r="O63"/>
  <c r="P63"/>
  <c r="Q63"/>
  <c r="R63"/>
  <c r="J79" s="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12"/>
  <c r="T63"/>
  <c r="AG63"/>
  <c r="AH63"/>
  <c r="D63"/>
  <c r="G76" s="1"/>
  <c r="F63"/>
  <c r="G63"/>
  <c r="G77" s="1"/>
  <c r="I63"/>
  <c r="J78" s="1"/>
  <c r="J63"/>
  <c r="G78" s="1"/>
  <c r="S63"/>
  <c r="G79" s="1"/>
  <c r="U63"/>
  <c r="W63"/>
  <c r="X63"/>
  <c r="Y63"/>
  <c r="J80" s="1"/>
  <c r="Z63"/>
  <c r="G80" s="1"/>
  <c r="AB63"/>
  <c r="AC63"/>
  <c r="G81" s="1"/>
  <c r="AD63"/>
  <c r="AE63"/>
  <c r="C63"/>
  <c r="J76" s="1"/>
  <c r="AI61"/>
  <c r="AF61"/>
  <c r="K61"/>
  <c r="H61"/>
  <c r="E61"/>
  <c r="AI60"/>
  <c r="AF60"/>
  <c r="K60"/>
  <c r="H60"/>
  <c r="E60"/>
  <c r="R78" l="1"/>
  <c r="AN12"/>
  <c r="V63"/>
  <c r="J81"/>
  <c r="AN60"/>
  <c r="AN61"/>
  <c r="H43"/>
  <c r="E43"/>
  <c r="AI38"/>
  <c r="K33"/>
  <c r="E30"/>
  <c r="E26"/>
  <c r="E24"/>
  <c r="E22"/>
  <c r="H21"/>
  <c r="E20"/>
  <c r="K18"/>
  <c r="K13"/>
  <c r="AL63" l="1"/>
  <c r="AM63"/>
  <c r="AJ63" l="1"/>
  <c r="AK63"/>
  <c r="E62"/>
  <c r="J82"/>
  <c r="AI62"/>
  <c r="AF62"/>
  <c r="K62"/>
  <c r="H62"/>
  <c r="H13"/>
  <c r="H14"/>
  <c r="H15"/>
  <c r="H16"/>
  <c r="H17"/>
  <c r="H19"/>
  <c r="H20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5"/>
  <c r="H46"/>
  <c r="H47"/>
  <c r="H48"/>
  <c r="H49"/>
  <c r="H50"/>
  <c r="H51"/>
  <c r="H52"/>
  <c r="H53"/>
  <c r="H54"/>
  <c r="H55"/>
  <c r="H56"/>
  <c r="H57"/>
  <c r="H58"/>
  <c r="H59"/>
  <c r="H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12"/>
  <c r="G82"/>
  <c r="G83" s="1"/>
  <c r="J77"/>
  <c r="E42"/>
  <c r="E44"/>
  <c r="E45"/>
  <c r="E46"/>
  <c r="E47"/>
  <c r="E48"/>
  <c r="E49"/>
  <c r="E50"/>
  <c r="E51"/>
  <c r="E52"/>
  <c r="E53"/>
  <c r="E54"/>
  <c r="E55"/>
  <c r="E56"/>
  <c r="E57"/>
  <c r="E58"/>
  <c r="E59"/>
  <c r="E13"/>
  <c r="E14"/>
  <c r="E15"/>
  <c r="E16"/>
  <c r="E17"/>
  <c r="E19"/>
  <c r="E21"/>
  <c r="E23"/>
  <c r="E25"/>
  <c r="E27"/>
  <c r="E28"/>
  <c r="E29"/>
  <c r="E31"/>
  <c r="E32"/>
  <c r="E33"/>
  <c r="E34"/>
  <c r="E35"/>
  <c r="E36"/>
  <c r="E37"/>
  <c r="E38"/>
  <c r="E39"/>
  <c r="E40"/>
  <c r="E41"/>
  <c r="E12"/>
  <c r="AF59"/>
  <c r="K59"/>
  <c r="AF58"/>
  <c r="K58"/>
  <c r="AF57"/>
  <c r="K57"/>
  <c r="AF56"/>
  <c r="K56"/>
  <c r="AF55"/>
  <c r="K55"/>
  <c r="AF54"/>
  <c r="K54"/>
  <c r="AF53"/>
  <c r="K53"/>
  <c r="AF52"/>
  <c r="K52"/>
  <c r="AF51"/>
  <c r="K51"/>
  <c r="AF50"/>
  <c r="K50"/>
  <c r="AF49"/>
  <c r="K49"/>
  <c r="AF48"/>
  <c r="K48"/>
  <c r="AF47"/>
  <c r="K47"/>
  <c r="AF46"/>
  <c r="K46"/>
  <c r="AF45"/>
  <c r="K45"/>
  <c r="AF44"/>
  <c r="K44"/>
  <c r="AF43"/>
  <c r="K43"/>
  <c r="AF42"/>
  <c r="K42"/>
  <c r="AF41"/>
  <c r="K41"/>
  <c r="AF40"/>
  <c r="K40"/>
  <c r="AF39"/>
  <c r="K39"/>
  <c r="AF38"/>
  <c r="K38"/>
  <c r="AF37"/>
  <c r="K37"/>
  <c r="AF36"/>
  <c r="K36"/>
  <c r="AF35"/>
  <c r="K35"/>
  <c r="AF34"/>
  <c r="K34"/>
  <c r="AF33"/>
  <c r="AF32"/>
  <c r="K32"/>
  <c r="AF31"/>
  <c r="K31"/>
  <c r="AF30"/>
  <c r="K30"/>
  <c r="AF29"/>
  <c r="K29"/>
  <c r="AF28"/>
  <c r="K28"/>
  <c r="AF27"/>
  <c r="K27"/>
  <c r="AF26"/>
  <c r="K26"/>
  <c r="AF25"/>
  <c r="K25"/>
  <c r="AF24"/>
  <c r="K24"/>
  <c r="AF23"/>
  <c r="K23"/>
  <c r="AF22"/>
  <c r="K22"/>
  <c r="AF21"/>
  <c r="K21"/>
  <c r="AF20"/>
  <c r="K20"/>
  <c r="AF19"/>
  <c r="K19"/>
  <c r="AF18"/>
  <c r="AF17"/>
  <c r="K17"/>
  <c r="AF16"/>
  <c r="K16"/>
  <c r="AF15"/>
  <c r="K15"/>
  <c r="AF14"/>
  <c r="K14"/>
  <c r="AF13"/>
  <c r="AF12"/>
  <c r="K12"/>
  <c r="AN52"/>
  <c r="AN27"/>
  <c r="AN41"/>
  <c r="AN45"/>
  <c r="AN49"/>
  <c r="AN56"/>
  <c r="AN62"/>
  <c r="AN39"/>
  <c r="AN51"/>
  <c r="AN38"/>
  <c r="AN31"/>
  <c r="AN26"/>
  <c r="AN19"/>
  <c r="AN22"/>
  <c r="AN28"/>
  <c r="AN58"/>
  <c r="AN20"/>
  <c r="AN36"/>
  <c r="AN24"/>
  <c r="AN40"/>
  <c r="AN54"/>
  <c r="AN30"/>
  <c r="AF63" l="1"/>
  <c r="E63"/>
  <c r="K63"/>
  <c r="AI63"/>
  <c r="H63"/>
  <c r="R82"/>
  <c r="AN46"/>
  <c r="AN13"/>
  <c r="AN14"/>
  <c r="R76"/>
  <c r="AN44"/>
  <c r="AN59"/>
  <c r="AN57"/>
  <c r="AN55"/>
  <c r="AN53"/>
  <c r="AN47"/>
  <c r="AN43"/>
  <c r="AN37"/>
  <c r="AN35"/>
  <c r="AN33"/>
  <c r="AN29"/>
  <c r="AN25"/>
  <c r="AN23"/>
  <c r="AN21"/>
  <c r="AN17"/>
  <c r="AN15"/>
  <c r="AN48"/>
  <c r="AN42"/>
  <c r="AN34"/>
  <c r="AN32"/>
  <c r="AN18"/>
  <c r="AN16"/>
  <c r="R77"/>
  <c r="AN50"/>
  <c r="R80"/>
  <c r="AN63" l="1"/>
  <c r="R79"/>
  <c r="R81"/>
  <c r="J83"/>
  <c r="R83" l="1"/>
  <c r="G84" s="1"/>
  <c r="J84" l="1"/>
</calcChain>
</file>

<file path=xl/sharedStrings.xml><?xml version="1.0" encoding="utf-8"?>
<sst xmlns="http://schemas.openxmlformats.org/spreadsheetml/2006/main" count="138" uniqueCount="86">
  <si>
    <t>3.1 Personal Docent i Investigador. Professorat</t>
  </si>
  <si>
    <t>Visitants</t>
  </si>
  <si>
    <t>Lectors</t>
  </si>
  <si>
    <t>Total professorat contractat</t>
  </si>
  <si>
    <t>Temps complet</t>
  </si>
  <si>
    <t>Temps parcial</t>
  </si>
  <si>
    <t>210 ETSAB</t>
  </si>
  <si>
    <t>220 ETSEIAT</t>
  </si>
  <si>
    <t>240 ETSEIB</t>
  </si>
  <si>
    <t>300 EPSC</t>
  </si>
  <si>
    <t>460 INTE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</si>
  <si>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</si>
  <si>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</si>
  <si>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</si>
  <si>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</si>
  <si>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</si>
  <si>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</si>
  <si>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</si>
  <si>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</si>
  <si>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</si>
  <si>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</si>
  <si>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</si>
  <si>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</si>
  <si>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</si>
  <si>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</si>
  <si>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</si>
  <si>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720 FA</t>
  </si>
  <si>
    <t>721 FEN</t>
  </si>
  <si>
    <t>722 ITT</t>
  </si>
  <si>
    <t>723 LSI</t>
  </si>
  <si>
    <t>724 MMT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</si>
  <si>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</si>
  <si>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</si>
  <si>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</si>
  <si>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</si>
  <si>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</si>
  <si>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</si>
  <si>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</si>
  <si>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</si>
  <si>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</si>
  <si>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</si>
  <si>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745 EAB</t>
  </si>
  <si>
    <t>3.1.2 PROFESSORAT CONTRACTAT</t>
  </si>
  <si>
    <t>Escala_pel_grafic</t>
  </si>
  <si>
    <t>744 ENTEL</t>
  </si>
  <si>
    <t>Unitat</t>
  </si>
  <si>
    <t>TOTAL UPC</t>
  </si>
  <si>
    <t>Total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</si>
  <si>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</si>
  <si>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</si>
  <si>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</si>
  <si>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</si>
  <si>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</si>
  <si>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</si>
  <si>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</si>
  <si>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</si>
  <si>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Ajudant/a</t>
  </si>
  <si>
    <t>Catedràtic/a</t>
  </si>
  <si>
    <t>Associades/ats</t>
  </si>
  <si>
    <t>Professorat funcionari</t>
  </si>
  <si>
    <t>Professorat contractat</t>
  </si>
  <si>
    <t>Catedràtic/a contractat</t>
  </si>
  <si>
    <t>Homes</t>
  </si>
  <si>
    <t>Dones</t>
  </si>
  <si>
    <t>Agregada/at contractada/at</t>
  </si>
  <si>
    <t xml:space="preserve">Col·laboradores/ors </t>
  </si>
  <si>
    <t>Professorat segons el tipus de vinculació i Professorat contractat per categoria</t>
  </si>
  <si>
    <t>D</t>
  </si>
  <si>
    <t>H</t>
  </si>
  <si>
    <t xml:space="preserve">340 EPSEVG </t>
  </si>
  <si>
    <t>230 ETSETB</t>
  </si>
  <si>
    <t>320 EUETIT</t>
  </si>
  <si>
    <t>Col·laboradores/ors</t>
  </si>
  <si>
    <t>930 CTVG</t>
  </si>
  <si>
    <t>Professorat contractat per gènere i categoria. Any acadèmic 2009-2010</t>
  </si>
  <si>
    <t>ANY ACADÈMIC 2009-2010</t>
  </si>
  <si>
    <t>746 DiPSE</t>
  </si>
  <si>
    <t>747 ESSI</t>
  </si>
  <si>
    <t>tipus 2</t>
  </si>
  <si>
    <t>tipus 3</t>
  </si>
  <si>
    <t>Associades/ats  
(contracte laboral)</t>
  </si>
  <si>
    <t>tipus bàsic</t>
  </si>
  <si>
    <t>Associades/ats
(contracte administratiu)</t>
  </si>
  <si>
    <t>Dades a 24 de desembre de 2009</t>
  </si>
  <si>
    <r>
      <t xml:space="preserve">Associades/ats </t>
    </r>
    <r>
      <rPr>
        <b/>
        <vertAlign val="superscript"/>
        <sz val="10"/>
        <color theme="0"/>
        <rFont val="Arial"/>
        <family val="2"/>
      </rPr>
      <t>(1)</t>
    </r>
  </si>
  <si>
    <r>
      <rPr>
        <vertAlign val="superscript"/>
        <sz val="8"/>
        <color rgb="FF254061"/>
        <rFont val="Arial"/>
        <family val="2"/>
      </rPr>
      <t xml:space="preserve">(1) </t>
    </r>
    <r>
      <rPr>
        <sz val="8"/>
        <color rgb="FF254061"/>
        <rFont val="Arial"/>
        <family val="2"/>
      </rPr>
      <t>Els diferents tipus de professorat associat corresponen a les diferències retributives existents dins d'aquest col·lectiu.</t>
    </r>
  </si>
</sst>
</file>

<file path=xl/styles.xml><?xml version="1.0" encoding="utf-8"?>
<styleSheet xmlns="http://schemas.openxmlformats.org/spreadsheetml/2006/main">
  <numFmts count="3">
    <numFmt numFmtId="164" formatCode="_-* #,##0\ _P_t_s_-;\-* #,##0\ _P_t_s_-;_-* &quot;-&quot;\ _P_t_s_-;_-@_-"/>
    <numFmt numFmtId="165" formatCode="_(#,##0_);_(\(#,##0\);_(&quot;-&quot;_);_(@_)"/>
    <numFmt numFmtId="166" formatCode="0.0%"/>
  </numFmts>
  <fonts count="28">
    <font>
      <sz val="10"/>
      <name val="Arial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10"/>
      <name val="Arial"/>
      <family val="2"/>
    </font>
    <font>
      <b/>
      <sz val="10"/>
      <color rgb="FF254061"/>
      <name val="Arial"/>
      <family val="2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color theme="0"/>
      <name val="Arial"/>
      <family val="2"/>
    </font>
    <font>
      <sz val="8"/>
      <color rgb="FF254061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name val="Arial"/>
      <family val="2"/>
    </font>
    <font>
      <sz val="6"/>
      <color theme="0"/>
      <name val="Times New Roman"/>
      <family val="1"/>
    </font>
    <font>
      <sz val="8"/>
      <color theme="0"/>
      <name val="Arial"/>
      <family val="2"/>
    </font>
    <font>
      <sz val="6"/>
      <color theme="0"/>
      <name val="Arial"/>
      <family val="2"/>
    </font>
    <font>
      <b/>
      <vertAlign val="superscript"/>
      <sz val="10"/>
      <color theme="0"/>
      <name val="Arial"/>
      <family val="2"/>
    </font>
    <font>
      <vertAlign val="superscript"/>
      <sz val="8"/>
      <color rgb="FF25406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ck">
        <color indexed="9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  <border>
      <left style="thin">
        <color rgb="FF7F7F7F"/>
      </left>
      <right style="thin">
        <color theme="0"/>
      </right>
      <top/>
      <bottom/>
      <diagonal/>
    </border>
    <border>
      <left style="thin">
        <color rgb="FF7F7F7F"/>
      </left>
      <right style="thin">
        <color theme="0"/>
      </right>
      <top/>
      <bottom style="thin">
        <color rgb="FF7F7F7F"/>
      </bottom>
      <diagonal/>
    </border>
  </borders>
  <cellStyleXfs count="36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7" fillId="2" borderId="6" applyNumberFormat="0" applyFont="0" applyFill="0" applyAlignment="0" applyProtection="0"/>
    <xf numFmtId="0" fontId="7" fillId="2" borderId="7" applyNumberFormat="0" applyFont="0" applyFill="0" applyAlignment="0" applyProtection="0"/>
    <xf numFmtId="0" fontId="7" fillId="2" borderId="8" applyNumberFormat="0" applyFont="0" applyFill="0" applyAlignment="0" applyProtection="0"/>
    <xf numFmtId="0" fontId="7" fillId="2" borderId="9" applyNumberFormat="0" applyFont="0" applyFill="0" applyAlignment="0" applyProtection="0"/>
    <xf numFmtId="4" fontId="4" fillId="3" borderId="10">
      <alignment horizontal="left" vertical="center"/>
    </xf>
    <xf numFmtId="0" fontId="2" fillId="4" borderId="10">
      <alignment horizontal="left" vertical="center"/>
    </xf>
    <xf numFmtId="0" fontId="2" fillId="2" borderId="10">
      <alignment horizontal="left" vertical="center"/>
    </xf>
    <xf numFmtId="0" fontId="2" fillId="2" borderId="10">
      <alignment horizontal="left" vertical="center"/>
    </xf>
    <xf numFmtId="0" fontId="2" fillId="5" borderId="10">
      <alignment horizontal="left" vertical="center"/>
    </xf>
    <xf numFmtId="0" fontId="10" fillId="6" borderId="0">
      <alignment horizontal="left" vertical="center"/>
    </xf>
    <xf numFmtId="3" fontId="3" fillId="7" borderId="10" applyNumberFormat="0">
      <alignment vertical="center"/>
    </xf>
    <xf numFmtId="3" fontId="3" fillId="8" borderId="10" applyNumberFormat="0">
      <alignment vertical="center"/>
    </xf>
    <xf numFmtId="4" fontId="3" fillId="2" borderId="10" applyNumberFormat="0">
      <alignment vertical="center"/>
    </xf>
    <xf numFmtId="4" fontId="3" fillId="5" borderId="10" applyNumberFormat="0">
      <alignment vertical="center"/>
    </xf>
    <xf numFmtId="0" fontId="3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3" fontId="3" fillId="2" borderId="0" applyNumberFormat="0">
      <alignment vertical="center"/>
    </xf>
    <xf numFmtId="4" fontId="2" fillId="2" borderId="10" applyNumberFormat="0">
      <alignment vertical="center"/>
    </xf>
    <xf numFmtId="0" fontId="4" fillId="3" borderId="10">
      <alignment horizontal="center" vertical="center"/>
    </xf>
    <xf numFmtId="4" fontId="2" fillId="5" borderId="10" applyNumberFormat="0">
      <alignment vertical="center"/>
    </xf>
    <xf numFmtId="4" fontId="2" fillId="4" borderId="10" applyNumberFormat="0">
      <alignment vertical="center"/>
    </xf>
    <xf numFmtId="0" fontId="5" fillId="0" borderId="0"/>
    <xf numFmtId="0" fontId="5" fillId="0" borderId="0"/>
    <xf numFmtId="0" fontId="1" fillId="0" borderId="0"/>
    <xf numFmtId="0" fontId="5" fillId="0" borderId="0"/>
    <xf numFmtId="0" fontId="8" fillId="0" borderId="0"/>
    <xf numFmtId="0" fontId="1" fillId="0" borderId="0" applyNumberFormat="0" applyProtection="0">
      <alignment horizontal="right"/>
    </xf>
    <xf numFmtId="0" fontId="11" fillId="0" borderId="11" applyAlignment="0">
      <alignment horizontal="center"/>
    </xf>
    <xf numFmtId="9" fontId="22" fillId="0" borderId="0" applyFont="0" applyFill="0" applyBorder="0" applyAlignment="0" applyProtection="0"/>
  </cellStyleXfs>
  <cellXfs count="92">
    <xf numFmtId="0" fontId="0" fillId="0" borderId="0" xfId="0"/>
    <xf numFmtId="0" fontId="12" fillId="9" borderId="10" xfId="20" applyFont="1" applyFill="1">
      <alignment horizontal="left" vertical="center"/>
    </xf>
    <xf numFmtId="0" fontId="12" fillId="9" borderId="0" xfId="20" applyFont="1" applyFill="1" applyBorder="1" applyAlignment="1">
      <alignment horizontal="left" vertical="center"/>
    </xf>
    <xf numFmtId="0" fontId="12" fillId="9" borderId="14" xfId="20" applyFont="1" applyFill="1" applyBorder="1" applyAlignment="1">
      <alignment horizontal="left" vertical="center"/>
    </xf>
    <xf numFmtId="0" fontId="12" fillId="9" borderId="12" xfId="20" applyFont="1" applyFill="1" applyBorder="1" applyAlignment="1">
      <alignment vertical="center"/>
    </xf>
    <xf numFmtId="0" fontId="12" fillId="9" borderId="0" xfId="20" applyFont="1" applyFill="1" applyBorder="1" applyAlignment="1">
      <alignment vertical="center"/>
    </xf>
    <xf numFmtId="0" fontId="13" fillId="6" borderId="0" xfId="29" applyFont="1" applyFill="1"/>
    <xf numFmtId="0" fontId="12" fillId="6" borderId="0" xfId="30" applyFont="1" applyFill="1" applyBorder="1" applyAlignment="1">
      <alignment horizontal="center"/>
    </xf>
    <xf numFmtId="0" fontId="13" fillId="6" borderId="0" xfId="29" applyFont="1" applyFill="1" applyAlignment="1"/>
    <xf numFmtId="0" fontId="14" fillId="6" borderId="0" xfId="0" applyFont="1" applyFill="1"/>
    <xf numFmtId="0" fontId="12" fillId="9" borderId="13" xfId="20" applyFont="1" applyFill="1" applyBorder="1">
      <alignment horizontal="left" vertical="center"/>
    </xf>
    <xf numFmtId="0" fontId="15" fillId="6" borderId="0" xfId="29" applyFont="1" applyFill="1"/>
    <xf numFmtId="0" fontId="14" fillId="6" borderId="0" xfId="7" applyFont="1" applyFill="1" applyBorder="1" applyAlignment="1">
      <alignment horizontal="left"/>
    </xf>
    <xf numFmtId="0" fontId="15" fillId="6" borderId="0" xfId="29" applyFont="1" applyFill="1" applyAlignment="1">
      <alignment horizontal="right"/>
    </xf>
    <xf numFmtId="164" fontId="15" fillId="6" borderId="0" xfId="29" applyNumberFormat="1" applyFont="1" applyFill="1"/>
    <xf numFmtId="0" fontId="15" fillId="6" borderId="0" xfId="29" applyFont="1" applyFill="1" applyBorder="1"/>
    <xf numFmtId="0" fontId="12" fillId="6" borderId="0" xfId="31" applyFont="1" applyFill="1" applyBorder="1" applyAlignment="1">
      <alignment horizontal="left"/>
    </xf>
    <xf numFmtId="0" fontId="14" fillId="6" borderId="0" xfId="0" applyFont="1" applyFill="1" applyBorder="1"/>
    <xf numFmtId="0" fontId="12" fillId="6" borderId="14" xfId="30" applyFont="1" applyFill="1" applyBorder="1" applyAlignment="1">
      <alignment horizontal="center"/>
    </xf>
    <xf numFmtId="0" fontId="13" fillId="6" borderId="15" xfId="5" applyFont="1" applyFill="1" applyBorder="1" applyAlignment="1"/>
    <xf numFmtId="0" fontId="12" fillId="6" borderId="16" xfId="9" applyFont="1" applyFill="1" applyBorder="1" applyAlignment="1">
      <alignment horizontal="center"/>
    </xf>
    <xf numFmtId="0" fontId="13" fillId="6" borderId="17" xfId="3" applyFont="1" applyFill="1" applyBorder="1"/>
    <xf numFmtId="0" fontId="13" fillId="6" borderId="18" xfId="8" applyFont="1" applyFill="1" applyBorder="1" applyAlignment="1"/>
    <xf numFmtId="0" fontId="13" fillId="6" borderId="20" xfId="6" applyFont="1" applyFill="1" applyBorder="1" applyAlignment="1"/>
    <xf numFmtId="0" fontId="13" fillId="6" borderId="18" xfId="8" applyFont="1" applyFill="1" applyBorder="1"/>
    <xf numFmtId="0" fontId="13" fillId="6" borderId="20" xfId="6" applyFont="1" applyFill="1" applyBorder="1"/>
    <xf numFmtId="0" fontId="16" fillId="12" borderId="19" xfId="22" applyFont="1" applyFill="1" applyBorder="1">
      <alignment horizontal="center" vertical="center" wrapText="1"/>
    </xf>
    <xf numFmtId="0" fontId="14" fillId="6" borderId="20" xfId="6" applyFont="1" applyFill="1" applyBorder="1"/>
    <xf numFmtId="0" fontId="14" fillId="6" borderId="18" xfId="8" applyFont="1" applyFill="1" applyBorder="1"/>
    <xf numFmtId="0" fontId="16" fillId="12" borderId="19" xfId="11" applyFont="1" applyFill="1" applyBorder="1">
      <alignment horizontal="left" vertical="center"/>
    </xf>
    <xf numFmtId="0" fontId="13" fillId="6" borderId="21" xfId="7" applyFont="1" applyFill="1" applyBorder="1" applyAlignment="1">
      <alignment horizontal="center"/>
    </xf>
    <xf numFmtId="0" fontId="13" fillId="6" borderId="21" xfId="7" applyFont="1" applyFill="1" applyBorder="1" applyAlignment="1">
      <alignment horizontal="right"/>
    </xf>
    <xf numFmtId="0" fontId="15" fillId="6" borderId="21" xfId="7" applyFont="1" applyFill="1" applyBorder="1" applyAlignment="1">
      <alignment horizontal="right"/>
    </xf>
    <xf numFmtId="0" fontId="14" fillId="6" borderId="22" xfId="2" applyFont="1" applyFill="1" applyBorder="1"/>
    <xf numFmtId="0" fontId="16" fillId="12" borderId="19" xfId="22" applyFont="1" applyFill="1" applyBorder="1" applyAlignment="1">
      <alignment horizontal="center" vertical="center" wrapText="1"/>
    </xf>
    <xf numFmtId="0" fontId="16" fillId="12" borderId="19" xfId="17" applyNumberFormat="1" applyFont="1" applyFill="1" applyBorder="1">
      <alignment vertical="center"/>
    </xf>
    <xf numFmtId="0" fontId="16" fillId="12" borderId="19" xfId="16" applyNumberFormat="1" applyFont="1" applyFill="1" applyBorder="1">
      <alignment vertical="center"/>
    </xf>
    <xf numFmtId="165" fontId="14" fillId="13" borderId="19" xfId="17" applyNumberFormat="1" applyFont="1" applyFill="1" applyBorder="1" applyAlignment="1">
      <alignment horizontal="right" vertical="center"/>
    </xf>
    <xf numFmtId="165" fontId="16" fillId="15" borderId="19" xfId="26" applyNumberFormat="1" applyFont="1" applyFill="1" applyBorder="1" applyAlignment="1">
      <alignment horizontal="right" vertical="center"/>
    </xf>
    <xf numFmtId="165" fontId="14" fillId="14" borderId="19" xfId="16" applyNumberFormat="1" applyFont="1" applyFill="1" applyBorder="1" applyAlignment="1">
      <alignment horizontal="right" vertical="center"/>
    </xf>
    <xf numFmtId="165" fontId="16" fillId="12" borderId="19" xfId="26" applyNumberFormat="1" applyFont="1" applyFill="1" applyBorder="1" applyAlignment="1">
      <alignment horizontal="right" vertical="center"/>
    </xf>
    <xf numFmtId="0" fontId="17" fillId="6" borderId="0" xfId="7" applyFont="1" applyFill="1" applyBorder="1" applyAlignment="1">
      <alignment horizontal="left"/>
    </xf>
    <xf numFmtId="0" fontId="18" fillId="6" borderId="0" xfId="29" applyFont="1" applyFill="1" applyBorder="1"/>
    <xf numFmtId="0" fontId="19" fillId="6" borderId="0" xfId="0" applyFont="1" applyFill="1"/>
    <xf numFmtId="0" fontId="20" fillId="6" borderId="0" xfId="29" applyFont="1" applyFill="1"/>
    <xf numFmtId="0" fontId="20" fillId="6" borderId="0" xfId="29" applyFont="1" applyFill="1" applyBorder="1"/>
    <xf numFmtId="0" fontId="21" fillId="6" borderId="0" xfId="0" applyFont="1" applyFill="1"/>
    <xf numFmtId="0" fontId="21" fillId="6" borderId="0" xfId="0" applyFont="1" applyFill="1" applyBorder="1"/>
    <xf numFmtId="0" fontId="21" fillId="11" borderId="0" xfId="32" applyFont="1" applyFill="1" applyBorder="1" applyAlignment="1">
      <alignment wrapText="1"/>
    </xf>
    <xf numFmtId="0" fontId="21" fillId="11" borderId="0" xfId="32" applyFont="1" applyFill="1" applyBorder="1" applyAlignment="1">
      <alignment horizontal="right" wrapText="1"/>
    </xf>
    <xf numFmtId="0" fontId="16" fillId="12" borderId="19" xfId="16" applyNumberFormat="1" applyFont="1" applyFill="1" applyBorder="1" applyAlignment="1">
      <alignment horizontal="left" vertical="center"/>
    </xf>
    <xf numFmtId="0" fontId="16" fillId="12" borderId="19" xfId="17" applyNumberFormat="1" applyFont="1" applyFill="1" applyBorder="1" applyAlignment="1">
      <alignment horizontal="left" vertical="center"/>
    </xf>
    <xf numFmtId="0" fontId="19" fillId="6" borderId="0" xfId="0" applyFont="1" applyFill="1" applyBorder="1"/>
    <xf numFmtId="0" fontId="18" fillId="6" borderId="0" xfId="28" applyFont="1" applyFill="1" applyBorder="1" applyAlignment="1">
      <alignment horizontal="center"/>
    </xf>
    <xf numFmtId="0" fontId="23" fillId="6" borderId="0" xfId="28" applyFont="1" applyFill="1" applyBorder="1"/>
    <xf numFmtId="0" fontId="23" fillId="6" borderId="0" xfId="29" applyFont="1" applyFill="1" applyBorder="1" applyAlignment="1">
      <alignment horizontal="right"/>
    </xf>
    <xf numFmtId="0" fontId="23" fillId="6" borderId="0" xfId="29" applyFont="1" applyFill="1" applyBorder="1"/>
    <xf numFmtId="0" fontId="24" fillId="6" borderId="0" xfId="0" applyFont="1" applyFill="1"/>
    <xf numFmtId="0" fontId="25" fillId="6" borderId="0" xfId="0" applyFont="1" applyFill="1"/>
    <xf numFmtId="0" fontId="24" fillId="6" borderId="0" xfId="0" applyFont="1" applyFill="1" applyAlignment="1">
      <alignment horizontal="right"/>
    </xf>
    <xf numFmtId="164" fontId="25" fillId="6" borderId="0" xfId="0" applyNumberFormat="1" applyFont="1" applyFill="1" applyAlignment="1"/>
    <xf numFmtId="0" fontId="25" fillId="6" borderId="0" xfId="0" applyFont="1" applyFill="1" applyAlignment="1"/>
    <xf numFmtId="164" fontId="25" fillId="6" borderId="0" xfId="0" applyNumberFormat="1" applyFont="1" applyFill="1" applyAlignment="1">
      <alignment horizontal="right"/>
    </xf>
    <xf numFmtId="0" fontId="12" fillId="6" borderId="0" xfId="31" applyFont="1" applyFill="1" applyBorder="1" applyAlignment="1"/>
    <xf numFmtId="0" fontId="25" fillId="6" borderId="0" xfId="0" applyFont="1" applyFill="1" applyAlignment="1">
      <alignment horizontal="right"/>
    </xf>
    <xf numFmtId="166" fontId="24" fillId="6" borderId="0" xfId="35" applyNumberFormat="1" applyFont="1" applyFill="1"/>
    <xf numFmtId="166" fontId="25" fillId="6" borderId="0" xfId="35" applyNumberFormat="1" applyFont="1" applyFill="1" applyAlignment="1">
      <alignment horizontal="right"/>
    </xf>
    <xf numFmtId="0" fontId="14" fillId="16" borderId="37" xfId="6" applyFont="1" applyFill="1" applyBorder="1"/>
    <xf numFmtId="0" fontId="14" fillId="16" borderId="0" xfId="0" applyFont="1" applyFill="1"/>
    <xf numFmtId="0" fontId="13" fillId="6" borderId="36" xfId="8" applyFont="1" applyFill="1" applyBorder="1"/>
    <xf numFmtId="0" fontId="13" fillId="16" borderId="38" xfId="8" applyFont="1" applyFill="1" applyBorder="1"/>
    <xf numFmtId="0" fontId="14" fillId="6" borderId="39" xfId="4" applyFont="1" applyFill="1" applyBorder="1"/>
    <xf numFmtId="0" fontId="16" fillId="12" borderId="29" xfId="22" applyFont="1" applyFill="1" applyBorder="1" applyAlignment="1">
      <alignment horizontal="center" vertical="center" wrapText="1"/>
    </xf>
    <xf numFmtId="0" fontId="16" fillId="12" borderId="30" xfId="22" applyFont="1" applyFill="1" applyBorder="1" applyAlignment="1">
      <alignment horizontal="center" vertical="center" wrapText="1"/>
    </xf>
    <xf numFmtId="0" fontId="16" fillId="12" borderId="28" xfId="22" applyFont="1" applyFill="1" applyBorder="1" applyAlignment="1">
      <alignment horizontal="center" vertical="center" wrapText="1"/>
    </xf>
    <xf numFmtId="0" fontId="16" fillId="12" borderId="31" xfId="22" applyFont="1" applyFill="1" applyBorder="1" applyAlignment="1">
      <alignment horizontal="center" vertical="center" wrapText="1"/>
    </xf>
    <xf numFmtId="0" fontId="16" fillId="12" borderId="32" xfId="22" applyFont="1" applyFill="1" applyBorder="1" applyAlignment="1">
      <alignment horizontal="center" vertical="center" wrapText="1"/>
    </xf>
    <xf numFmtId="0" fontId="16" fillId="12" borderId="33" xfId="22" applyFont="1" applyFill="1" applyBorder="1" applyAlignment="1">
      <alignment horizontal="center" vertical="center" wrapText="1"/>
    </xf>
    <xf numFmtId="0" fontId="16" fillId="12" borderId="25" xfId="22" applyFont="1" applyFill="1" applyBorder="1" applyAlignment="1">
      <alignment horizontal="center" vertical="center" wrapText="1"/>
    </xf>
    <xf numFmtId="0" fontId="16" fillId="12" borderId="27" xfId="22" applyFont="1" applyFill="1" applyBorder="1" applyAlignment="1">
      <alignment horizontal="center" vertical="center" wrapText="1"/>
    </xf>
    <xf numFmtId="0" fontId="16" fillId="12" borderId="23" xfId="22" applyFont="1" applyFill="1" applyBorder="1" applyAlignment="1">
      <alignment horizontal="center" vertical="center" wrapText="1"/>
    </xf>
    <xf numFmtId="0" fontId="16" fillId="12" borderId="34" xfId="22" applyFont="1" applyFill="1" applyBorder="1" applyAlignment="1">
      <alignment horizontal="center" vertical="center" wrapText="1"/>
    </xf>
    <xf numFmtId="0" fontId="16" fillId="12" borderId="24" xfId="22" applyFont="1" applyFill="1" applyBorder="1" applyAlignment="1">
      <alignment horizontal="center" vertical="center" wrapText="1"/>
    </xf>
    <xf numFmtId="0" fontId="16" fillId="12" borderId="26" xfId="22" applyFont="1" applyFill="1" applyBorder="1" applyAlignment="1">
      <alignment horizontal="center" vertical="center" wrapText="1"/>
    </xf>
    <xf numFmtId="0" fontId="16" fillId="12" borderId="19" xfId="22" applyFont="1" applyFill="1" applyBorder="1" applyAlignment="1">
      <alignment horizontal="center" vertical="center" wrapText="1"/>
    </xf>
    <xf numFmtId="0" fontId="12" fillId="9" borderId="12" xfId="20" applyFont="1" applyFill="1" applyBorder="1" applyAlignment="1">
      <alignment horizontal="left" vertical="center"/>
    </xf>
    <xf numFmtId="0" fontId="12" fillId="9" borderId="0" xfId="20" applyFont="1" applyFill="1" applyBorder="1" applyAlignment="1">
      <alignment horizontal="left" vertical="center"/>
    </xf>
    <xf numFmtId="0" fontId="12" fillId="9" borderId="13" xfId="20" applyFont="1" applyFill="1" applyBorder="1" applyAlignment="1">
      <alignment horizontal="left" vertical="center"/>
    </xf>
    <xf numFmtId="0" fontId="12" fillId="6" borderId="14" xfId="30" applyFont="1" applyFill="1" applyBorder="1" applyAlignment="1">
      <alignment horizontal="center"/>
    </xf>
    <xf numFmtId="0" fontId="17" fillId="6" borderId="25" xfId="7" applyFont="1" applyFill="1" applyBorder="1" applyAlignment="1">
      <alignment horizontal="left" vertical="center"/>
    </xf>
    <xf numFmtId="0" fontId="17" fillId="6" borderId="26" xfId="7" applyFont="1" applyFill="1" applyBorder="1" applyAlignment="1">
      <alignment horizontal="left" vertical="center"/>
    </xf>
    <xf numFmtId="0" fontId="16" fillId="12" borderId="35" xfId="22" applyFont="1" applyFill="1" applyBorder="1" applyAlignment="1">
      <alignment horizontal="center" vertical="center" wrapText="1"/>
    </xf>
  </cellXfs>
  <cellStyles count="36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1 profes ordi dep i dedic" xfId="28"/>
    <cellStyle name="Normal_2  prof contrac dep dedi" xfId="29"/>
    <cellStyle name="Normal_2 i 4  Profes contractats" xfId="30"/>
    <cellStyle name="Normal_G prof contractacio" xfId="31"/>
    <cellStyle name="Normal_Hoja1" xfId="32"/>
    <cellStyle name="Percentual" xfId="35" builtinId="5"/>
    <cellStyle name="SinEstilo" xfId="33"/>
    <cellStyle name="Total" xfId="3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5406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solidFill>
                  <a:srgbClr val="254061"/>
                </a:solidFill>
              </a:defRPr>
            </a:pPr>
            <a:r>
              <a:rPr lang="es-ES" sz="1000">
                <a:solidFill>
                  <a:srgbClr val="254061"/>
                </a:solidFill>
              </a:rPr>
              <a:t>Professors contractats homes: 1.073 (75,25%)</a:t>
            </a:r>
          </a:p>
        </c:rich>
      </c:tx>
      <c:layout>
        <c:manualLayout>
          <c:xMode val="edge"/>
          <c:yMode val="edge"/>
          <c:x val="3.1779696892727145E-2"/>
          <c:y val="3.2193283531866214E-2"/>
        </c:manualLayout>
      </c:layout>
    </c:title>
    <c:view3D>
      <c:rotX val="30"/>
      <c:depthPercent val="100"/>
      <c:perspective val="30"/>
    </c:view3D>
    <c:plotArea>
      <c:layout>
        <c:manualLayout>
          <c:layoutTarget val="inner"/>
          <c:xMode val="edge"/>
          <c:yMode val="edge"/>
          <c:x val="0.23916981345073801"/>
          <c:y val="0.21782572178477688"/>
          <c:w val="0.52146146247848135"/>
          <c:h val="0.77328538932633417"/>
        </c:manualLayout>
      </c:layout>
      <c:pie3DChart>
        <c:varyColors val="1"/>
        <c:ser>
          <c:idx val="0"/>
          <c:order val="0"/>
          <c:tx>
            <c:strRef>
              <c:f>'3.1.2'!$D$76:$D$82</c:f>
              <c:strCache>
                <c:ptCount val="1"/>
                <c:pt idx="0">
                  <c:v>Agregada/at contractada/at Ajudant/a Catedràtic/a contractat Associades/ats Visitants Col·laboradores/ors  Lectors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0"/>
              <c:layout>
                <c:manualLayout>
                  <c:x val="-2.4316070137612267E-2"/>
                  <c:y val="-3.60226222552317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Agregat contractat
8%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2.7017907979983914E-2"/>
                  <c:y val="-2.33479303858738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Ajudant
8%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8.3040781192673524E-2"/>
                  <c:y val="9.07986001749782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Catedràtic contractat
1%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0"/>
                  <c:y val="2.12962379702537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Associadats
57%</a:t>
                    </a:r>
                  </a:p>
                </c:rich>
              </c:tx>
              <c:dLblPos val="outEnd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6.8817204301075324E-2"/>
                  <c:y val="-6.9401924759405278E-2"/>
                </c:manualLayout>
              </c:layout>
              <c:dLblPos val="outEnd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6021505376344381E-3"/>
                  <c:y val="-6.22222222222223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Col·laboradors 
19%</a:t>
                    </a:r>
                  </a:p>
                </c:rich>
              </c:tx>
              <c:dLblPos val="outEnd"/>
              <c:showCatName val="1"/>
              <c:showPercent val="1"/>
              <c:separator>
</c:separator>
            </c:dLbl>
            <c:numFmt formatCode="0%" sourceLinked="0"/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outEnd"/>
            <c:showCatName val="1"/>
            <c:showPercent val="1"/>
            <c:separator>
</c:separator>
            <c:showLeaderLines val="1"/>
          </c:dLbls>
          <c:cat>
            <c:strRef>
              <c:f>'3.1.2'!$D$76:$D$82</c:f>
              <c:strCache>
                <c:ptCount val="7"/>
                <c:pt idx="0">
                  <c:v>Agregada/at contractada/at</c:v>
                </c:pt>
                <c:pt idx="1">
                  <c:v>Ajudant/a</c:v>
                </c:pt>
                <c:pt idx="2">
                  <c:v>Catedràtic/a contractat</c:v>
                </c:pt>
                <c:pt idx="3">
                  <c:v>Associades/ats</c:v>
                </c:pt>
                <c:pt idx="4">
                  <c:v>Visitants</c:v>
                </c:pt>
                <c:pt idx="5">
                  <c:v>Col·laboradores/ors </c:v>
                </c:pt>
                <c:pt idx="6">
                  <c:v>Lectors</c:v>
                </c:pt>
              </c:strCache>
            </c:strRef>
          </c:cat>
          <c:val>
            <c:numRef>
              <c:f>'3.1.2'!$G$76:$G$82</c:f>
              <c:numCache>
                <c:formatCode>_-* #,##0\ _P_t_s_-;\-* #,##0\ _P_t_s_-;_-* "-"\ _P_t_s_-;_-@_-</c:formatCode>
                <c:ptCount val="7"/>
                <c:pt idx="0">
                  <c:v>87</c:v>
                </c:pt>
                <c:pt idx="1">
                  <c:v>84</c:v>
                </c:pt>
                <c:pt idx="2">
                  <c:v>9</c:v>
                </c:pt>
                <c:pt idx="3">
                  <c:v>618</c:v>
                </c:pt>
                <c:pt idx="4">
                  <c:v>10</c:v>
                </c:pt>
                <c:pt idx="5">
                  <c:v>201</c:v>
                </c:pt>
                <c:pt idx="6">
                  <c:v>64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solidFill>
                  <a:srgbClr val="254061"/>
                </a:solidFill>
              </a:defRPr>
            </a:pPr>
            <a:r>
              <a:rPr lang="es-ES" sz="1000">
                <a:solidFill>
                  <a:srgbClr val="254061"/>
                </a:solidFill>
              </a:rPr>
              <a:t>Professores contractades dones: 353 (24,75%)</a:t>
            </a:r>
          </a:p>
        </c:rich>
      </c:tx>
      <c:layout>
        <c:manualLayout>
          <c:xMode val="edge"/>
          <c:yMode val="edge"/>
          <c:x val="1.1055244600449038E-2"/>
          <c:y val="2.012076210680919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3712032989864237"/>
          <c:y val="0.1595574290587414"/>
          <c:w val="0.54563966632883898"/>
          <c:h val="0.83007962388539902"/>
        </c:manualLayout>
      </c:layout>
      <c:pie3DChart>
        <c:varyColors val="1"/>
        <c:ser>
          <c:idx val="0"/>
          <c:order val="0"/>
          <c:tx>
            <c:strRef>
              <c:f>'3.1.2'!$D$76:$D$82</c:f>
              <c:strCache>
                <c:ptCount val="1"/>
                <c:pt idx="0">
                  <c:v>Agregada/at contractada/at Ajudant/a Catedràtic/a contractat Associades/ats Visitants Col·laboradores/ors  Lectors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0"/>
              <c:layout>
                <c:manualLayout>
                  <c:x val="-2.8060613630690877E-3"/>
                  <c:y val="4.15575840802526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Agregada contractada
10%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1.1180073815243883E-2"/>
                  <c:y val="3.37812685382991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Ajudanta
12%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-6.0944600947302113E-2"/>
                  <c:y val="1.6415841851732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Associades
42%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2.6289622005545892E-2"/>
                  <c:y val="3.2550790306141393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8.6179075198091239E-3"/>
                  <c:y val="2.59922353423075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Col·laboradores 
25%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3.2585564582209285E-2"/>
                  <c:y val="-1.635331338604623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Lectores
9%</a:t>
                    </a:r>
                  </a:p>
                </c:rich>
              </c:tx>
              <c:dLblPos val="bestFit"/>
              <c:showCatName val="1"/>
              <c:showPercent val="1"/>
              <c:separator>
</c:separator>
            </c:dLbl>
            <c:numFmt formatCode="0%" sourceLinked="0"/>
            <c:txPr>
              <a:bodyPr/>
              <a:lstStyle/>
              <a:p>
                <a:pPr>
                  <a:defRPr sz="800">
                    <a:solidFill>
                      <a:srgbClr val="254061"/>
                    </a:solidFill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'3.1.2'!$D$76:$D$82</c:f>
              <c:strCache>
                <c:ptCount val="7"/>
                <c:pt idx="0">
                  <c:v>Agregada/at contractada/at</c:v>
                </c:pt>
                <c:pt idx="1">
                  <c:v>Ajudant/a</c:v>
                </c:pt>
                <c:pt idx="2">
                  <c:v>Catedràtic/a contractat</c:v>
                </c:pt>
                <c:pt idx="3">
                  <c:v>Associades/ats</c:v>
                </c:pt>
                <c:pt idx="4">
                  <c:v>Visitants</c:v>
                </c:pt>
                <c:pt idx="5">
                  <c:v>Col·laboradores/ors </c:v>
                </c:pt>
                <c:pt idx="6">
                  <c:v>Lectors</c:v>
                </c:pt>
              </c:strCache>
            </c:strRef>
          </c:cat>
          <c:val>
            <c:numRef>
              <c:f>'3.1.2'!$J$76:$J$82</c:f>
              <c:numCache>
                <c:formatCode>_-* #,##0\ _P_t_s_-;\-* #,##0\ _P_t_s_-;_-* "-"\ _P_t_s_-;_-@_-</c:formatCode>
                <c:ptCount val="7"/>
                <c:pt idx="0">
                  <c:v>36</c:v>
                </c:pt>
                <c:pt idx="1">
                  <c:v>44</c:v>
                </c:pt>
                <c:pt idx="2">
                  <c:v>2</c:v>
                </c:pt>
                <c:pt idx="3">
                  <c:v>148</c:v>
                </c:pt>
                <c:pt idx="4">
                  <c:v>2</c:v>
                </c:pt>
                <c:pt idx="5">
                  <c:v>89</c:v>
                </c:pt>
                <c:pt idx="6">
                  <c:v>32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solidFill>
                  <a:srgbClr val="254061"/>
                </a:solidFill>
              </a:defRPr>
            </a:pPr>
            <a:r>
              <a:rPr lang="es-ES" sz="1000">
                <a:solidFill>
                  <a:srgbClr val="254061"/>
                </a:solidFill>
              </a:rPr>
              <a:t>Professorat contractat: 1.426</a:t>
            </a:r>
          </a:p>
        </c:rich>
      </c:tx>
      <c:layout>
        <c:manualLayout>
          <c:xMode val="edge"/>
          <c:yMode val="edge"/>
          <c:x val="3.1746072308912715E-2"/>
          <c:y val="4.030221028572983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4278931488704147"/>
          <c:y val="0.16904505598645678"/>
          <c:w val="0.53916962248877909"/>
          <c:h val="0.77961518594022938"/>
        </c:manualLayout>
      </c:layout>
      <c:pie3DChart>
        <c:varyColors val="1"/>
        <c:ser>
          <c:idx val="0"/>
          <c:order val="0"/>
          <c:tx>
            <c:strRef>
              <c:f>'3.1.2'!$D$76:$D$82</c:f>
              <c:strCache>
                <c:ptCount val="1"/>
                <c:pt idx="0">
                  <c:v>Agregada/at contractada/at Ajudant/a Catedràtic/a contractat Associades/ats Visitants Col·laboradores/ors  Lectors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dPt>
            <c:idx val="3"/>
            <c:spPr>
              <a:ln>
                <a:solidFill>
                  <a:schemeClr val="bg1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2.6400276710385539E-2"/>
                  <c:y val="-0.1016237379062367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4379444512959158E-2"/>
                  <c:y val="-2.0450249898961201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3.3397134621423602E-2"/>
                  <c:y val="3.6847605038099321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3.2517458542268562E-2"/>
                  <c:y val="-3.3292616497196406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7.2812987255697404E-4"/>
                  <c:y val="-3.154366434370532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4938193814385072E-3"/>
                  <c:y val="-7.27166130400384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Col·laboradors 
20%</a:t>
                    </a:r>
                  </a:p>
                </c:rich>
              </c:tx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4.1372542536642042E-2"/>
                  <c:y val="-1.376230115745478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0.26772514439189027"/>
                  <c:y val="0.2267005307144044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Mode val="edge"/>
                  <c:yMode val="edge"/>
                  <c:x val="0.30158761324778294"/>
                  <c:y val="0.14105810800007379"/>
                </c:manualLayout>
              </c:layout>
              <c:dLblPos val="bestFit"/>
              <c:showCatName val="1"/>
              <c:showPercent val="1"/>
            </c:dLbl>
            <c:numFmt formatCode="0%" sourceLinked="0"/>
            <c:txPr>
              <a:bodyPr/>
              <a:lstStyle/>
              <a:p>
                <a:pPr>
                  <a:defRPr sz="800">
                    <a:solidFill>
                      <a:srgbClr val="254061"/>
                    </a:solidFill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'3.1.2'!$D$76:$D$82</c:f>
              <c:strCache>
                <c:ptCount val="7"/>
                <c:pt idx="0">
                  <c:v>Agregada/at contractada/at</c:v>
                </c:pt>
                <c:pt idx="1">
                  <c:v>Ajudant/a</c:v>
                </c:pt>
                <c:pt idx="2">
                  <c:v>Catedràtic/a contractat</c:v>
                </c:pt>
                <c:pt idx="3">
                  <c:v>Associades/ats</c:v>
                </c:pt>
                <c:pt idx="4">
                  <c:v>Visitants</c:v>
                </c:pt>
                <c:pt idx="5">
                  <c:v>Col·laboradores/ors </c:v>
                </c:pt>
                <c:pt idx="6">
                  <c:v>Lectors</c:v>
                </c:pt>
              </c:strCache>
            </c:strRef>
          </c:cat>
          <c:val>
            <c:numRef>
              <c:f>'3.1.2'!$R$76:$R$82</c:f>
              <c:numCache>
                <c:formatCode>General</c:formatCode>
                <c:ptCount val="7"/>
                <c:pt idx="0" formatCode="_-* #,##0\ _P_t_s_-;\-* #,##0\ _P_t_s_-;_-* &quot;-&quot;\ _P_t_s_-;_-@_-">
                  <c:v>123</c:v>
                </c:pt>
                <c:pt idx="1">
                  <c:v>128</c:v>
                </c:pt>
                <c:pt idx="2" formatCode="_-* #,##0\ _P_t_s_-;\-* #,##0\ _P_t_s_-;_-* &quot;-&quot;\ _P_t_s_-;_-@_-">
                  <c:v>11</c:v>
                </c:pt>
                <c:pt idx="3">
                  <c:v>766</c:v>
                </c:pt>
                <c:pt idx="4">
                  <c:v>12</c:v>
                </c:pt>
                <c:pt idx="5">
                  <c:v>290</c:v>
                </c:pt>
                <c:pt idx="6">
                  <c:v>96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67" r="0.75000000000000167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1"/>
  <c:chart>
    <c:title>
      <c:tx>
        <c:rich>
          <a:bodyPr/>
          <a:lstStyle/>
          <a:p>
            <a:pPr>
              <a:defRPr sz="1000">
                <a:solidFill>
                  <a:srgbClr val="254061"/>
                </a:solidFill>
              </a:defRPr>
            </a:pPr>
            <a:r>
              <a:rPr lang="es-ES" sz="1000">
                <a:solidFill>
                  <a:srgbClr val="254061"/>
                </a:solidFill>
              </a:rPr>
              <a:t>Professorat any acadèmic 2009-2010</a:t>
            </a:r>
          </a:p>
        </c:rich>
      </c:tx>
      <c:layout>
        <c:manualLayout>
          <c:xMode val="edge"/>
          <c:yMode val="edge"/>
          <c:x val="1.4084393296991722E-2"/>
          <c:y val="3.7783339098116722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22274184828020094"/>
          <c:y val="0.14467583001507783"/>
          <c:w val="0.55951006124234337"/>
          <c:h val="0.74961628629845878"/>
        </c:manualLayout>
      </c:layout>
      <c:pie3DChart>
        <c:varyColors val="1"/>
        <c:ser>
          <c:idx val="0"/>
          <c:order val="0"/>
          <c:spPr>
            <a:ln>
              <a:solidFill>
                <a:sysClr val="window" lastClr="FFFFFF">
                  <a:lumMod val="75000"/>
                </a:sysClr>
              </a:solidFill>
            </a:ln>
          </c:spPr>
          <c:dLbls>
            <c:dLbl>
              <c:idx val="0"/>
              <c:layout>
                <c:manualLayout>
                  <c:x val="5.1815288987140523E-3"/>
                  <c:y val="-2.2188578674370647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5.7298897637795422E-2"/>
                  <c:y val="-2.6253643273980696E-2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%" sourceLinked="0"/>
            <c:txPr>
              <a:bodyPr/>
              <a:lstStyle/>
              <a:p>
                <a:pPr>
                  <a:defRPr sz="800">
                    <a:solidFill>
                      <a:srgbClr val="254061"/>
                    </a:solidFill>
                  </a:defRPr>
                </a:pPr>
                <a:endParaRPr lang="es-E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'3.1.2'!$B$73:$B$74</c:f>
              <c:strCache>
                <c:ptCount val="2"/>
                <c:pt idx="0">
                  <c:v>Professorat funcionari</c:v>
                </c:pt>
                <c:pt idx="1">
                  <c:v>Professorat contractat</c:v>
                </c:pt>
              </c:strCache>
            </c:strRef>
          </c:cat>
          <c:val>
            <c:numRef>
              <c:f>'3.1.2'!$D$73:$D$74</c:f>
              <c:numCache>
                <c:formatCode>General</c:formatCode>
                <c:ptCount val="2"/>
                <c:pt idx="0">
                  <c:v>1326</c:v>
                </c:pt>
                <c:pt idx="1">
                  <c:v>1426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219074</xdr:colOff>
      <xdr:row>89</xdr:row>
      <xdr:rowOff>0</xdr:rowOff>
    </xdr:from>
    <xdr:to>
      <xdr:col>24</xdr:col>
      <xdr:colOff>261937</xdr:colOff>
      <xdr:row>106</xdr:row>
      <xdr:rowOff>95250</xdr:rowOff>
    </xdr:to>
    <xdr:graphicFrame macro="">
      <xdr:nvGraphicFramePr>
        <xdr:cNvPr id="13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89</xdr:row>
      <xdr:rowOff>0</xdr:rowOff>
    </xdr:from>
    <xdr:to>
      <xdr:col>11</xdr:col>
      <xdr:colOff>371475</xdr:colOff>
      <xdr:row>106</xdr:row>
      <xdr:rowOff>66675</xdr:rowOff>
    </xdr:to>
    <xdr:graphicFrame macro="">
      <xdr:nvGraphicFramePr>
        <xdr:cNvPr id="13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228599</xdr:colOff>
      <xdr:row>69</xdr:row>
      <xdr:rowOff>28575</xdr:rowOff>
    </xdr:from>
    <xdr:to>
      <xdr:col>24</xdr:col>
      <xdr:colOff>261937</xdr:colOff>
      <xdr:row>86</xdr:row>
      <xdr:rowOff>285750</xdr:rowOff>
    </xdr:to>
    <xdr:graphicFrame macro="">
      <xdr:nvGraphicFramePr>
        <xdr:cNvPr id="13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38100</xdr:colOff>
      <xdr:row>69</xdr:row>
      <xdr:rowOff>9525</xdr:rowOff>
    </xdr:from>
    <xdr:to>
      <xdr:col>11</xdr:col>
      <xdr:colOff>371475</xdr:colOff>
      <xdr:row>86</xdr:row>
      <xdr:rowOff>257175</xdr:rowOff>
    </xdr:to>
    <xdr:graphicFrame macro="">
      <xdr:nvGraphicFramePr>
        <xdr:cNvPr id="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111"/>
  <sheetViews>
    <sheetView tabSelected="1" topLeftCell="C17" zoomScale="60" zoomScaleNormal="60" zoomScaleSheetLayoutView="80" workbookViewId="0">
      <selection activeCell="AU44" sqref="AU44"/>
    </sheetView>
  </sheetViews>
  <sheetFormatPr defaultColWidth="11.42578125" defaultRowHeight="12.75"/>
  <cols>
    <col min="1" max="1" width="0.5703125" style="9" customWidth="1"/>
    <col min="2" max="2" width="15.42578125" style="9" customWidth="1"/>
    <col min="3" max="10" width="5.7109375" style="9" customWidth="1"/>
    <col min="11" max="11" width="6.85546875" style="9" customWidth="1"/>
    <col min="12" max="20" width="5.7109375" style="9" customWidth="1"/>
    <col min="21" max="21" width="6.140625" style="9" customWidth="1"/>
    <col min="22" max="22" width="6.5703125" style="9" customWidth="1"/>
    <col min="23" max="39" width="5.7109375" style="9" customWidth="1"/>
    <col min="40" max="40" width="6.85546875" style="9" customWidth="1"/>
    <col min="41" max="41" width="0.42578125" style="9" customWidth="1"/>
    <col min="42" max="42" width="2.5703125" style="9" customWidth="1"/>
    <col min="43" max="43" width="0.5703125" style="9" customWidth="1"/>
    <col min="44" max="44" width="1.140625" style="9" customWidth="1"/>
    <col min="45" max="16384" width="11.42578125" style="9"/>
  </cols>
  <sheetData>
    <row r="1" spans="1:42" s="1" customFormat="1" ht="13.5" thickBot="1">
      <c r="B1" s="85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7"/>
    </row>
    <row r="2" spans="1:42" s="1" customFormat="1" ht="13.5" thickBot="1">
      <c r="B2" s="85" t="s">
        <v>42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7"/>
    </row>
    <row r="3" spans="1:42" s="1" customFormat="1" ht="12.75" customHeight="1" thickTop="1" thickBot="1"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</row>
    <row r="4" spans="1:42" s="5" customFormat="1" ht="13.5" thickBot="1">
      <c r="A4" s="4"/>
      <c r="B4" s="86" t="s">
        <v>75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</row>
    <row r="5" spans="1:42" s="6" customFormat="1" ht="3.95" customHeight="1" thickTop="1">
      <c r="B5" s="7"/>
      <c r="C5" s="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18"/>
      <c r="AJ5" s="18"/>
      <c r="AK5" s="7"/>
      <c r="AL5" s="7"/>
    </row>
    <row r="6" spans="1:42" s="6" customFormat="1" ht="3.9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1"/>
    </row>
    <row r="7" spans="1:42" s="8" customFormat="1" ht="21.75" customHeight="1">
      <c r="A7" s="22"/>
      <c r="B7" s="84" t="s">
        <v>45</v>
      </c>
      <c r="C7" s="72" t="s">
        <v>64</v>
      </c>
      <c r="D7" s="73"/>
      <c r="E7" s="74"/>
      <c r="F7" s="72" t="s">
        <v>56</v>
      </c>
      <c r="G7" s="73"/>
      <c r="H7" s="74"/>
      <c r="I7" s="72" t="s">
        <v>57</v>
      </c>
      <c r="J7" s="73"/>
      <c r="K7" s="74"/>
      <c r="L7" s="78" t="s">
        <v>84</v>
      </c>
      <c r="M7" s="83"/>
      <c r="N7" s="83"/>
      <c r="O7" s="83"/>
      <c r="P7" s="83"/>
      <c r="Q7" s="83"/>
      <c r="R7" s="83"/>
      <c r="S7" s="83"/>
      <c r="T7" s="83"/>
      <c r="U7" s="83"/>
      <c r="V7" s="79"/>
      <c r="W7" s="72" t="s">
        <v>1</v>
      </c>
      <c r="X7" s="73"/>
      <c r="Y7" s="73"/>
      <c r="Z7" s="73"/>
      <c r="AA7" s="74"/>
      <c r="AB7" s="72" t="s">
        <v>72</v>
      </c>
      <c r="AC7" s="73"/>
      <c r="AD7" s="73"/>
      <c r="AE7" s="73"/>
      <c r="AF7" s="74"/>
      <c r="AG7" s="72" t="s">
        <v>2</v>
      </c>
      <c r="AH7" s="73"/>
      <c r="AI7" s="74"/>
      <c r="AJ7" s="72" t="s">
        <v>3</v>
      </c>
      <c r="AK7" s="73"/>
      <c r="AL7" s="73"/>
      <c r="AM7" s="73"/>
      <c r="AN7" s="74"/>
      <c r="AO7" s="23"/>
    </row>
    <row r="8" spans="1:42" s="8" customFormat="1" ht="27" customHeight="1">
      <c r="A8" s="22"/>
      <c r="B8" s="84"/>
      <c r="C8" s="75"/>
      <c r="D8" s="76"/>
      <c r="E8" s="77"/>
      <c r="F8" s="75"/>
      <c r="G8" s="76"/>
      <c r="H8" s="77"/>
      <c r="I8" s="75"/>
      <c r="J8" s="76"/>
      <c r="K8" s="77"/>
      <c r="L8" s="84" t="s">
        <v>80</v>
      </c>
      <c r="M8" s="84"/>
      <c r="N8" s="84"/>
      <c r="O8" s="84"/>
      <c r="P8" s="84"/>
      <c r="Q8" s="84"/>
      <c r="R8" s="78" t="s">
        <v>82</v>
      </c>
      <c r="S8" s="83"/>
      <c r="T8" s="83"/>
      <c r="U8" s="79"/>
      <c r="V8" s="74" t="s">
        <v>47</v>
      </c>
      <c r="W8" s="75"/>
      <c r="X8" s="76"/>
      <c r="Y8" s="76"/>
      <c r="Z8" s="76"/>
      <c r="AA8" s="77"/>
      <c r="AB8" s="75"/>
      <c r="AC8" s="76"/>
      <c r="AD8" s="76"/>
      <c r="AE8" s="76"/>
      <c r="AF8" s="77"/>
      <c r="AG8" s="75"/>
      <c r="AH8" s="76"/>
      <c r="AI8" s="77"/>
      <c r="AJ8" s="75"/>
      <c r="AK8" s="76"/>
      <c r="AL8" s="76"/>
      <c r="AM8" s="76"/>
      <c r="AN8" s="77"/>
      <c r="AO8" s="23"/>
    </row>
    <row r="9" spans="1:42" s="6" customFormat="1" ht="19.5" customHeight="1">
      <c r="A9" s="24"/>
      <c r="B9" s="84"/>
      <c r="C9" s="72" t="s">
        <v>4</v>
      </c>
      <c r="D9" s="73"/>
      <c r="E9" s="74"/>
      <c r="F9" s="72" t="s">
        <v>4</v>
      </c>
      <c r="G9" s="73"/>
      <c r="H9" s="74"/>
      <c r="I9" s="72" t="s">
        <v>4</v>
      </c>
      <c r="J9" s="74"/>
      <c r="K9" s="84" t="s">
        <v>47</v>
      </c>
      <c r="L9" s="78" t="s">
        <v>5</v>
      </c>
      <c r="M9" s="83"/>
      <c r="N9" s="83"/>
      <c r="O9" s="83"/>
      <c r="P9" s="83"/>
      <c r="Q9" s="79"/>
      <c r="R9" s="78" t="s">
        <v>4</v>
      </c>
      <c r="S9" s="83"/>
      <c r="T9" s="83"/>
      <c r="U9" s="79"/>
      <c r="V9" s="91"/>
      <c r="W9" s="72" t="s">
        <v>4</v>
      </c>
      <c r="X9" s="74"/>
      <c r="Y9" s="72" t="s">
        <v>5</v>
      </c>
      <c r="Z9" s="74"/>
      <c r="AA9" s="80" t="s">
        <v>47</v>
      </c>
      <c r="AB9" s="72" t="s">
        <v>4</v>
      </c>
      <c r="AC9" s="74"/>
      <c r="AD9" s="72" t="s">
        <v>5</v>
      </c>
      <c r="AE9" s="74"/>
      <c r="AF9" s="84" t="s">
        <v>47</v>
      </c>
      <c r="AG9" s="72" t="s">
        <v>4</v>
      </c>
      <c r="AH9" s="74"/>
      <c r="AI9" s="84" t="s">
        <v>47</v>
      </c>
      <c r="AJ9" s="72" t="s">
        <v>4</v>
      </c>
      <c r="AK9" s="74"/>
      <c r="AL9" s="72" t="s">
        <v>5</v>
      </c>
      <c r="AM9" s="74"/>
      <c r="AN9" s="84" t="s">
        <v>47</v>
      </c>
      <c r="AO9" s="25"/>
    </row>
    <row r="10" spans="1:42" s="6" customFormat="1" ht="19.5" customHeight="1">
      <c r="A10" s="24"/>
      <c r="B10" s="84"/>
      <c r="C10" s="75"/>
      <c r="D10" s="76"/>
      <c r="E10" s="77"/>
      <c r="F10" s="75"/>
      <c r="G10" s="76"/>
      <c r="H10" s="77"/>
      <c r="I10" s="75"/>
      <c r="J10" s="77"/>
      <c r="K10" s="84"/>
      <c r="L10" s="78" t="s">
        <v>81</v>
      </c>
      <c r="M10" s="79"/>
      <c r="N10" s="78" t="s">
        <v>78</v>
      </c>
      <c r="O10" s="79"/>
      <c r="P10" s="78" t="s">
        <v>79</v>
      </c>
      <c r="Q10" s="79"/>
      <c r="R10" s="78" t="s">
        <v>78</v>
      </c>
      <c r="S10" s="79"/>
      <c r="T10" s="78" t="s">
        <v>79</v>
      </c>
      <c r="U10" s="79"/>
      <c r="V10" s="91"/>
      <c r="W10" s="75"/>
      <c r="X10" s="77"/>
      <c r="Y10" s="75"/>
      <c r="Z10" s="77"/>
      <c r="AA10" s="81"/>
      <c r="AB10" s="75"/>
      <c r="AC10" s="77"/>
      <c r="AD10" s="75"/>
      <c r="AE10" s="77"/>
      <c r="AF10" s="84"/>
      <c r="AG10" s="75"/>
      <c r="AH10" s="77"/>
      <c r="AI10" s="84"/>
      <c r="AJ10" s="75"/>
      <c r="AK10" s="77"/>
      <c r="AL10" s="75"/>
      <c r="AM10" s="77"/>
      <c r="AN10" s="84"/>
      <c r="AO10" s="25"/>
    </row>
    <row r="11" spans="1:42" s="6" customFormat="1" ht="18" customHeight="1">
      <c r="A11" s="24"/>
      <c r="B11" s="84"/>
      <c r="C11" s="34" t="s">
        <v>67</v>
      </c>
      <c r="D11" s="26" t="s">
        <v>68</v>
      </c>
      <c r="E11" s="26" t="s">
        <v>47</v>
      </c>
      <c r="F11" s="26" t="s">
        <v>67</v>
      </c>
      <c r="G11" s="26" t="s">
        <v>68</v>
      </c>
      <c r="H11" s="26" t="s">
        <v>47</v>
      </c>
      <c r="I11" s="26" t="s">
        <v>67</v>
      </c>
      <c r="J11" s="26" t="s">
        <v>68</v>
      </c>
      <c r="K11" s="84"/>
      <c r="L11" s="26" t="s">
        <v>67</v>
      </c>
      <c r="M11" s="26" t="s">
        <v>68</v>
      </c>
      <c r="N11" s="26" t="s">
        <v>67</v>
      </c>
      <c r="O11" s="26" t="s">
        <v>68</v>
      </c>
      <c r="P11" s="26" t="s">
        <v>67</v>
      </c>
      <c r="Q11" s="26" t="s">
        <v>68</v>
      </c>
      <c r="R11" s="26" t="s">
        <v>67</v>
      </c>
      <c r="S11" s="26" t="s">
        <v>68</v>
      </c>
      <c r="T11" s="26" t="s">
        <v>67</v>
      </c>
      <c r="U11" s="26" t="s">
        <v>68</v>
      </c>
      <c r="V11" s="77"/>
      <c r="W11" s="26" t="s">
        <v>67</v>
      </c>
      <c r="X11" s="26" t="s">
        <v>68</v>
      </c>
      <c r="Y11" s="26" t="s">
        <v>67</v>
      </c>
      <c r="Z11" s="26" t="s">
        <v>68</v>
      </c>
      <c r="AA11" s="82"/>
      <c r="AB11" s="26" t="s">
        <v>67</v>
      </c>
      <c r="AC11" s="26" t="s">
        <v>68</v>
      </c>
      <c r="AD11" s="26" t="s">
        <v>67</v>
      </c>
      <c r="AE11" s="26" t="s">
        <v>68</v>
      </c>
      <c r="AF11" s="84"/>
      <c r="AG11" s="26" t="s">
        <v>67</v>
      </c>
      <c r="AH11" s="26" t="s">
        <v>68</v>
      </c>
      <c r="AI11" s="84"/>
      <c r="AJ11" s="26" t="s">
        <v>67</v>
      </c>
      <c r="AK11" s="26" t="s">
        <v>68</v>
      </c>
      <c r="AL11" s="26" t="s">
        <v>67</v>
      </c>
      <c r="AM11" s="26" t="s">
        <v>68</v>
      </c>
      <c r="AN11" s="84"/>
      <c r="AO11" s="25"/>
    </row>
    <row r="12" spans="1:42" ht="20.100000000000001" customHeight="1">
      <c r="A12" s="22"/>
      <c r="B12" s="35" t="s">
        <v>6</v>
      </c>
      <c r="C12" s="37">
        <v>0</v>
      </c>
      <c r="D12" s="37">
        <v>1</v>
      </c>
      <c r="E12" s="38">
        <f>SUM(C12:D12)</f>
        <v>1</v>
      </c>
      <c r="F12" s="37">
        <v>0</v>
      </c>
      <c r="G12" s="37">
        <v>0</v>
      </c>
      <c r="H12" s="38">
        <f>SUM(F12:G12)</f>
        <v>0</v>
      </c>
      <c r="I12" s="37">
        <v>0</v>
      </c>
      <c r="J12" s="37">
        <v>0</v>
      </c>
      <c r="K12" s="38">
        <f t="shared" ref="K12:K43" si="0">SUM(I12:J12)</f>
        <v>0</v>
      </c>
      <c r="L12" s="37">
        <v>1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8">
        <f>SUM(L12:U12)</f>
        <v>1</v>
      </c>
      <c r="W12" s="37">
        <v>0</v>
      </c>
      <c r="X12" s="37">
        <v>0</v>
      </c>
      <c r="Y12" s="37">
        <v>0</v>
      </c>
      <c r="Z12" s="37">
        <v>0</v>
      </c>
      <c r="AA12" s="38">
        <f>SUM(W12:Z12)</f>
        <v>0</v>
      </c>
      <c r="AB12" s="37">
        <v>0</v>
      </c>
      <c r="AC12" s="37">
        <v>0</v>
      </c>
      <c r="AD12" s="37">
        <v>0</v>
      </c>
      <c r="AE12" s="37">
        <v>0</v>
      </c>
      <c r="AF12" s="38">
        <f>SUM(AB12:AE12)</f>
        <v>0</v>
      </c>
      <c r="AG12" s="37">
        <v>0</v>
      </c>
      <c r="AH12" s="37">
        <v>0</v>
      </c>
      <c r="AI12" s="38">
        <f>SUM(AG12:AH12)</f>
        <v>0</v>
      </c>
      <c r="AJ12" s="37">
        <f>SUM(C12,F12,I12,R12,AB12,W12,AG12,T12)</f>
        <v>0</v>
      </c>
      <c r="AK12" s="37">
        <f>SUM(D12,G12,J12,S12,AC12,X12,AH12,U12)</f>
        <v>1</v>
      </c>
      <c r="AL12" s="37">
        <f>SUM(,L12,AD12,Y12,N12,P12)</f>
        <v>1</v>
      </c>
      <c r="AM12" s="37">
        <f>SUM(,M12,AE12,Z12,O12,Q12)</f>
        <v>0</v>
      </c>
      <c r="AN12" s="38">
        <f>SUM(AJ12:AM12)</f>
        <v>2</v>
      </c>
      <c r="AO12" s="27"/>
    </row>
    <row r="13" spans="1:42" ht="20.100000000000001" customHeight="1">
      <c r="A13" s="24"/>
      <c r="B13" s="36" t="s">
        <v>7</v>
      </c>
      <c r="C13" s="39">
        <v>0</v>
      </c>
      <c r="D13" s="39">
        <v>0</v>
      </c>
      <c r="E13" s="38">
        <f t="shared" ref="E13:E61" si="1">SUM(C13:D13)</f>
        <v>0</v>
      </c>
      <c r="F13" s="39">
        <v>0</v>
      </c>
      <c r="G13" s="39">
        <v>0</v>
      </c>
      <c r="H13" s="38">
        <f t="shared" ref="H13:H61" si="2">SUM(F13:G13)</f>
        <v>0</v>
      </c>
      <c r="I13" s="39">
        <v>0</v>
      </c>
      <c r="J13" s="39">
        <v>0</v>
      </c>
      <c r="K13" s="38">
        <f t="shared" si="0"/>
        <v>0</v>
      </c>
      <c r="L13" s="39">
        <v>0</v>
      </c>
      <c r="M13" s="39">
        <v>11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8">
        <f t="shared" ref="V13:V62" si="3">SUM(L13:U13)</f>
        <v>11</v>
      </c>
      <c r="W13" s="39">
        <v>1</v>
      </c>
      <c r="X13" s="39">
        <v>1</v>
      </c>
      <c r="Y13" s="39">
        <v>0</v>
      </c>
      <c r="Z13" s="39">
        <v>1</v>
      </c>
      <c r="AA13" s="38">
        <f t="shared" ref="AA13:AA62" si="4">SUM(W13:Z13)</f>
        <v>3</v>
      </c>
      <c r="AB13" s="39">
        <v>0</v>
      </c>
      <c r="AC13" s="39">
        <v>0</v>
      </c>
      <c r="AD13" s="39">
        <v>0</v>
      </c>
      <c r="AE13" s="39">
        <v>0</v>
      </c>
      <c r="AF13" s="38">
        <f t="shared" ref="AF13:AF61" si="5">SUM(AB13:AE13)</f>
        <v>0</v>
      </c>
      <c r="AG13" s="39">
        <v>0</v>
      </c>
      <c r="AH13" s="39">
        <v>0</v>
      </c>
      <c r="AI13" s="38">
        <f t="shared" ref="AI13:AI61" si="6">SUM(AG13:AH13)</f>
        <v>0</v>
      </c>
      <c r="AJ13" s="37">
        <f t="shared" ref="AJ13:AJ62" si="7">SUM(C13,F13,I13,R13,AB13,W13,AG13,T13)</f>
        <v>1</v>
      </c>
      <c r="AK13" s="37">
        <f t="shared" ref="AK13:AK62" si="8">SUM(D13,G13,J13,S13,AC13,X13,AH13,U13)</f>
        <v>1</v>
      </c>
      <c r="AL13" s="37">
        <f t="shared" ref="AL13:AL62" si="9">SUM(,L13,AD13,Y13,N13,P13)</f>
        <v>0</v>
      </c>
      <c r="AM13" s="37">
        <f t="shared" ref="AM13:AM62" si="10">SUM(,M13,AE13,Z13,O13,Q13)</f>
        <v>12</v>
      </c>
      <c r="AN13" s="38">
        <f t="shared" ref="AN13:AN61" si="11">SUM(AJ13:AM13)</f>
        <v>14</v>
      </c>
      <c r="AO13" s="27"/>
    </row>
    <row r="14" spans="1:42" ht="20.100000000000001" customHeight="1">
      <c r="A14" s="24"/>
      <c r="B14" s="35" t="s">
        <v>70</v>
      </c>
      <c r="C14" s="37">
        <v>0</v>
      </c>
      <c r="D14" s="37">
        <v>0</v>
      </c>
      <c r="E14" s="38">
        <f t="shared" si="1"/>
        <v>0</v>
      </c>
      <c r="F14" s="37">
        <v>0</v>
      </c>
      <c r="G14" s="37">
        <v>0</v>
      </c>
      <c r="H14" s="38">
        <f t="shared" si="2"/>
        <v>0</v>
      </c>
      <c r="I14" s="37">
        <v>0</v>
      </c>
      <c r="J14" s="37">
        <v>0</v>
      </c>
      <c r="K14" s="38">
        <f t="shared" si="0"/>
        <v>0</v>
      </c>
      <c r="L14" s="37">
        <v>0</v>
      </c>
      <c r="M14" s="37">
        <v>3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8">
        <f t="shared" si="3"/>
        <v>3</v>
      </c>
      <c r="W14" s="37">
        <v>0</v>
      </c>
      <c r="X14" s="37">
        <v>0</v>
      </c>
      <c r="Y14" s="37">
        <v>0</v>
      </c>
      <c r="Z14" s="37">
        <v>0</v>
      </c>
      <c r="AA14" s="38">
        <f t="shared" si="4"/>
        <v>0</v>
      </c>
      <c r="AB14" s="37">
        <v>0</v>
      </c>
      <c r="AC14" s="37">
        <v>0</v>
      </c>
      <c r="AD14" s="37">
        <v>0</v>
      </c>
      <c r="AE14" s="37">
        <v>0</v>
      </c>
      <c r="AF14" s="38">
        <f t="shared" si="5"/>
        <v>0</v>
      </c>
      <c r="AG14" s="37">
        <v>0</v>
      </c>
      <c r="AH14" s="37">
        <v>0</v>
      </c>
      <c r="AI14" s="38">
        <f t="shared" si="6"/>
        <v>0</v>
      </c>
      <c r="AJ14" s="37">
        <f t="shared" si="7"/>
        <v>0</v>
      </c>
      <c r="AK14" s="37">
        <f t="shared" si="8"/>
        <v>0</v>
      </c>
      <c r="AL14" s="37">
        <f t="shared" si="9"/>
        <v>0</v>
      </c>
      <c r="AM14" s="37">
        <f t="shared" si="10"/>
        <v>3</v>
      </c>
      <c r="AN14" s="38">
        <f t="shared" si="11"/>
        <v>3</v>
      </c>
      <c r="AO14" s="27"/>
    </row>
    <row r="15" spans="1:42" ht="20.100000000000001" customHeight="1">
      <c r="A15" s="22"/>
      <c r="B15" s="36" t="s">
        <v>8</v>
      </c>
      <c r="C15" s="39">
        <v>0</v>
      </c>
      <c r="D15" s="39">
        <v>0</v>
      </c>
      <c r="E15" s="38">
        <f t="shared" si="1"/>
        <v>0</v>
      </c>
      <c r="F15" s="39">
        <v>0</v>
      </c>
      <c r="G15" s="39">
        <v>0</v>
      </c>
      <c r="H15" s="38">
        <f t="shared" si="2"/>
        <v>0</v>
      </c>
      <c r="I15" s="39">
        <v>0</v>
      </c>
      <c r="J15" s="39">
        <v>0</v>
      </c>
      <c r="K15" s="38">
        <f t="shared" si="0"/>
        <v>0</v>
      </c>
      <c r="L15" s="39">
        <v>0</v>
      </c>
      <c r="M15" s="39">
        <v>1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8">
        <f t="shared" si="3"/>
        <v>1</v>
      </c>
      <c r="W15" s="39">
        <v>0</v>
      </c>
      <c r="X15" s="39">
        <v>0</v>
      </c>
      <c r="Y15" s="39">
        <v>0</v>
      </c>
      <c r="Z15" s="39">
        <v>0</v>
      </c>
      <c r="AA15" s="38">
        <f t="shared" si="4"/>
        <v>0</v>
      </c>
      <c r="AB15" s="39">
        <v>0</v>
      </c>
      <c r="AC15" s="39">
        <v>0</v>
      </c>
      <c r="AD15" s="39">
        <v>0</v>
      </c>
      <c r="AE15" s="39">
        <v>0</v>
      </c>
      <c r="AF15" s="38">
        <f t="shared" si="5"/>
        <v>0</v>
      </c>
      <c r="AG15" s="39">
        <v>0</v>
      </c>
      <c r="AH15" s="39">
        <v>0</v>
      </c>
      <c r="AI15" s="38">
        <f t="shared" si="6"/>
        <v>0</v>
      </c>
      <c r="AJ15" s="37">
        <f t="shared" si="7"/>
        <v>0</v>
      </c>
      <c r="AK15" s="37">
        <f t="shared" si="8"/>
        <v>0</v>
      </c>
      <c r="AL15" s="37">
        <f t="shared" si="9"/>
        <v>0</v>
      </c>
      <c r="AM15" s="37">
        <f t="shared" si="10"/>
        <v>1</v>
      </c>
      <c r="AN15" s="38">
        <f t="shared" si="11"/>
        <v>1</v>
      </c>
      <c r="AO15" s="27"/>
    </row>
    <row r="16" spans="1:42" ht="20.100000000000001" customHeight="1">
      <c r="A16" s="24"/>
      <c r="B16" s="35" t="s">
        <v>9</v>
      </c>
      <c r="C16" s="37">
        <v>0</v>
      </c>
      <c r="D16" s="37">
        <v>0</v>
      </c>
      <c r="E16" s="38">
        <f t="shared" si="1"/>
        <v>0</v>
      </c>
      <c r="F16" s="37">
        <v>0</v>
      </c>
      <c r="G16" s="37">
        <v>2</v>
      </c>
      <c r="H16" s="38">
        <f t="shared" si="2"/>
        <v>2</v>
      </c>
      <c r="I16" s="37">
        <v>0</v>
      </c>
      <c r="J16" s="37">
        <v>0</v>
      </c>
      <c r="K16" s="38">
        <f t="shared" si="0"/>
        <v>0</v>
      </c>
      <c r="L16" s="37">
        <v>0</v>
      </c>
      <c r="M16" s="37">
        <v>4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8">
        <f t="shared" si="3"/>
        <v>4</v>
      </c>
      <c r="W16" s="37">
        <v>0</v>
      </c>
      <c r="X16" s="37">
        <v>4</v>
      </c>
      <c r="Y16" s="37">
        <v>0</v>
      </c>
      <c r="Z16" s="37">
        <v>0</v>
      </c>
      <c r="AA16" s="38">
        <f t="shared" si="4"/>
        <v>4</v>
      </c>
      <c r="AB16" s="37">
        <v>1</v>
      </c>
      <c r="AC16" s="37">
        <v>0</v>
      </c>
      <c r="AD16" s="37">
        <v>0</v>
      </c>
      <c r="AE16" s="37">
        <v>0</v>
      </c>
      <c r="AF16" s="38">
        <f t="shared" si="5"/>
        <v>1</v>
      </c>
      <c r="AG16" s="37">
        <v>0</v>
      </c>
      <c r="AH16" s="37">
        <v>0</v>
      </c>
      <c r="AI16" s="38">
        <f t="shared" si="6"/>
        <v>0</v>
      </c>
      <c r="AJ16" s="37">
        <f t="shared" si="7"/>
        <v>1</v>
      </c>
      <c r="AK16" s="37">
        <f t="shared" si="8"/>
        <v>6</v>
      </c>
      <c r="AL16" s="37">
        <f t="shared" si="9"/>
        <v>0</v>
      </c>
      <c r="AM16" s="37">
        <f t="shared" si="10"/>
        <v>4</v>
      </c>
      <c r="AN16" s="38">
        <f t="shared" si="11"/>
        <v>11</v>
      </c>
      <c r="AO16" s="27"/>
    </row>
    <row r="17" spans="1:41" ht="20.100000000000001" customHeight="1">
      <c r="A17" s="24"/>
      <c r="B17" s="36" t="s">
        <v>71</v>
      </c>
      <c r="C17" s="39">
        <v>0</v>
      </c>
      <c r="D17" s="39">
        <v>0</v>
      </c>
      <c r="E17" s="38">
        <f t="shared" si="1"/>
        <v>0</v>
      </c>
      <c r="F17" s="39">
        <v>0</v>
      </c>
      <c r="G17" s="39">
        <v>0</v>
      </c>
      <c r="H17" s="38">
        <f t="shared" si="2"/>
        <v>0</v>
      </c>
      <c r="I17" s="39">
        <v>0</v>
      </c>
      <c r="J17" s="39">
        <v>0</v>
      </c>
      <c r="K17" s="38">
        <f t="shared" si="0"/>
        <v>0</v>
      </c>
      <c r="L17" s="39">
        <v>0</v>
      </c>
      <c r="M17" s="39">
        <v>1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8">
        <f t="shared" si="3"/>
        <v>1</v>
      </c>
      <c r="W17" s="39">
        <v>0</v>
      </c>
      <c r="X17" s="39">
        <v>0</v>
      </c>
      <c r="Y17" s="39">
        <v>0</v>
      </c>
      <c r="Z17" s="39">
        <v>0</v>
      </c>
      <c r="AA17" s="38">
        <f t="shared" si="4"/>
        <v>0</v>
      </c>
      <c r="AB17" s="39">
        <v>0</v>
      </c>
      <c r="AC17" s="39">
        <v>0</v>
      </c>
      <c r="AD17" s="39">
        <v>0</v>
      </c>
      <c r="AE17" s="39">
        <v>0</v>
      </c>
      <c r="AF17" s="38">
        <f t="shared" si="5"/>
        <v>0</v>
      </c>
      <c r="AG17" s="39">
        <v>0</v>
      </c>
      <c r="AH17" s="39">
        <v>0</v>
      </c>
      <c r="AI17" s="38">
        <f t="shared" si="6"/>
        <v>0</v>
      </c>
      <c r="AJ17" s="37">
        <f t="shared" si="7"/>
        <v>0</v>
      </c>
      <c r="AK17" s="37">
        <f t="shared" si="8"/>
        <v>0</v>
      </c>
      <c r="AL17" s="37">
        <f t="shared" si="9"/>
        <v>0</v>
      </c>
      <c r="AM17" s="37">
        <f t="shared" si="10"/>
        <v>1</v>
      </c>
      <c r="AN17" s="38">
        <f t="shared" si="11"/>
        <v>1</v>
      </c>
      <c r="AO17" s="27"/>
    </row>
    <row r="18" spans="1:41" ht="20.100000000000001" customHeight="1">
      <c r="A18" s="24"/>
      <c r="B18" s="35" t="s">
        <v>69</v>
      </c>
      <c r="C18" s="37">
        <v>0</v>
      </c>
      <c r="D18" s="37">
        <v>0</v>
      </c>
      <c r="E18" s="38">
        <v>0</v>
      </c>
      <c r="F18" s="37">
        <v>0</v>
      </c>
      <c r="G18" s="37">
        <v>0</v>
      </c>
      <c r="H18" s="38">
        <v>0</v>
      </c>
      <c r="I18" s="37">
        <v>0</v>
      </c>
      <c r="J18" s="37">
        <v>0</v>
      </c>
      <c r="K18" s="38">
        <f t="shared" si="0"/>
        <v>0</v>
      </c>
      <c r="L18" s="37">
        <v>1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8">
        <f t="shared" si="3"/>
        <v>1</v>
      </c>
      <c r="W18" s="37">
        <v>0</v>
      </c>
      <c r="X18" s="37">
        <v>0</v>
      </c>
      <c r="Y18" s="37">
        <v>0</v>
      </c>
      <c r="Z18" s="37">
        <v>0</v>
      </c>
      <c r="AA18" s="38">
        <f t="shared" si="4"/>
        <v>0</v>
      </c>
      <c r="AB18" s="37">
        <v>0</v>
      </c>
      <c r="AC18" s="37">
        <v>0</v>
      </c>
      <c r="AD18" s="37">
        <v>0</v>
      </c>
      <c r="AE18" s="37">
        <v>0</v>
      </c>
      <c r="AF18" s="38">
        <f t="shared" si="5"/>
        <v>0</v>
      </c>
      <c r="AG18" s="37">
        <v>0</v>
      </c>
      <c r="AH18" s="37">
        <v>0</v>
      </c>
      <c r="AI18" s="38">
        <f t="shared" si="6"/>
        <v>0</v>
      </c>
      <c r="AJ18" s="37">
        <f t="shared" si="7"/>
        <v>0</v>
      </c>
      <c r="AK18" s="37">
        <f t="shared" si="8"/>
        <v>0</v>
      </c>
      <c r="AL18" s="37">
        <f t="shared" si="9"/>
        <v>1</v>
      </c>
      <c r="AM18" s="37">
        <f t="shared" si="10"/>
        <v>0</v>
      </c>
      <c r="AN18" s="38">
        <f t="shared" si="11"/>
        <v>1</v>
      </c>
      <c r="AO18" s="27"/>
    </row>
    <row r="19" spans="1:41" ht="20.100000000000001" customHeight="1">
      <c r="A19" s="22"/>
      <c r="B19" s="36" t="s">
        <v>10</v>
      </c>
      <c r="C19" s="39">
        <v>0</v>
      </c>
      <c r="D19" s="39">
        <v>3</v>
      </c>
      <c r="E19" s="38">
        <f t="shared" si="1"/>
        <v>3</v>
      </c>
      <c r="F19" s="39">
        <v>0</v>
      </c>
      <c r="G19" s="39">
        <v>0</v>
      </c>
      <c r="H19" s="38">
        <f t="shared" si="2"/>
        <v>0</v>
      </c>
      <c r="I19" s="39">
        <v>0</v>
      </c>
      <c r="J19" s="39">
        <v>0</v>
      </c>
      <c r="K19" s="38">
        <f t="shared" si="0"/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8">
        <f t="shared" si="3"/>
        <v>0</v>
      </c>
      <c r="W19" s="39">
        <v>0</v>
      </c>
      <c r="X19" s="39">
        <v>0</v>
      </c>
      <c r="Y19" s="39">
        <v>0</v>
      </c>
      <c r="Z19" s="39">
        <v>0</v>
      </c>
      <c r="AA19" s="38">
        <f t="shared" si="4"/>
        <v>0</v>
      </c>
      <c r="AB19" s="39">
        <v>0</v>
      </c>
      <c r="AC19" s="39">
        <v>0</v>
      </c>
      <c r="AD19" s="39">
        <v>0</v>
      </c>
      <c r="AE19" s="39">
        <v>0</v>
      </c>
      <c r="AF19" s="38">
        <f t="shared" si="5"/>
        <v>0</v>
      </c>
      <c r="AG19" s="39">
        <v>0</v>
      </c>
      <c r="AH19" s="39">
        <v>0</v>
      </c>
      <c r="AI19" s="38">
        <f t="shared" si="6"/>
        <v>0</v>
      </c>
      <c r="AJ19" s="37">
        <f t="shared" si="7"/>
        <v>0</v>
      </c>
      <c r="AK19" s="37">
        <f t="shared" si="8"/>
        <v>3</v>
      </c>
      <c r="AL19" s="37">
        <f t="shared" si="9"/>
        <v>0</v>
      </c>
      <c r="AM19" s="37">
        <f t="shared" si="10"/>
        <v>0</v>
      </c>
      <c r="AN19" s="38">
        <f t="shared" si="11"/>
        <v>3</v>
      </c>
      <c r="AO19" s="27"/>
    </row>
    <row r="20" spans="1:41" ht="20.100000000000001" customHeight="1">
      <c r="A20" s="24"/>
      <c r="B20" s="35" t="s">
        <v>11</v>
      </c>
      <c r="C20" s="37">
        <v>0</v>
      </c>
      <c r="D20" s="37">
        <v>1</v>
      </c>
      <c r="E20" s="38">
        <f t="shared" si="1"/>
        <v>1</v>
      </c>
      <c r="F20" s="37">
        <v>0</v>
      </c>
      <c r="G20" s="37">
        <v>9</v>
      </c>
      <c r="H20" s="38">
        <f t="shared" si="2"/>
        <v>9</v>
      </c>
      <c r="I20" s="37">
        <v>0</v>
      </c>
      <c r="J20" s="37">
        <v>0</v>
      </c>
      <c r="K20" s="38">
        <f t="shared" si="0"/>
        <v>0</v>
      </c>
      <c r="L20" s="37">
        <v>2</v>
      </c>
      <c r="M20" s="37">
        <v>14</v>
      </c>
      <c r="N20" s="37">
        <v>1</v>
      </c>
      <c r="O20" s="37">
        <v>3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8">
        <f t="shared" si="3"/>
        <v>20</v>
      </c>
      <c r="W20" s="37">
        <v>0</v>
      </c>
      <c r="X20" s="37">
        <v>0</v>
      </c>
      <c r="Y20" s="37">
        <v>0</v>
      </c>
      <c r="Z20" s="37">
        <v>0</v>
      </c>
      <c r="AA20" s="38">
        <f t="shared" si="4"/>
        <v>0</v>
      </c>
      <c r="AB20" s="37">
        <v>10</v>
      </c>
      <c r="AC20" s="37">
        <v>20</v>
      </c>
      <c r="AD20" s="37">
        <v>0</v>
      </c>
      <c r="AE20" s="37">
        <v>0</v>
      </c>
      <c r="AF20" s="38">
        <f t="shared" si="5"/>
        <v>30</v>
      </c>
      <c r="AG20" s="37">
        <v>0</v>
      </c>
      <c r="AH20" s="37">
        <v>3</v>
      </c>
      <c r="AI20" s="38">
        <f t="shared" si="6"/>
        <v>3</v>
      </c>
      <c r="AJ20" s="37">
        <f t="shared" si="7"/>
        <v>10</v>
      </c>
      <c r="AK20" s="37">
        <f t="shared" si="8"/>
        <v>33</v>
      </c>
      <c r="AL20" s="37">
        <f t="shared" si="9"/>
        <v>3</v>
      </c>
      <c r="AM20" s="37">
        <f t="shared" si="10"/>
        <v>17</v>
      </c>
      <c r="AN20" s="38">
        <f t="shared" si="11"/>
        <v>63</v>
      </c>
      <c r="AO20" s="27"/>
    </row>
    <row r="21" spans="1:41" ht="20.100000000000001" customHeight="1">
      <c r="A21" s="22"/>
      <c r="B21" s="36" t="s">
        <v>12</v>
      </c>
      <c r="C21" s="39">
        <v>0</v>
      </c>
      <c r="D21" s="39">
        <v>3</v>
      </c>
      <c r="E21" s="38">
        <f t="shared" si="1"/>
        <v>3</v>
      </c>
      <c r="F21" s="39">
        <v>0</v>
      </c>
      <c r="G21" s="39">
        <v>1</v>
      </c>
      <c r="H21" s="38">
        <f t="shared" si="2"/>
        <v>1</v>
      </c>
      <c r="I21" s="39">
        <v>0</v>
      </c>
      <c r="J21" s="39">
        <v>1</v>
      </c>
      <c r="K21" s="38">
        <f t="shared" si="0"/>
        <v>1</v>
      </c>
      <c r="L21" s="39">
        <v>3</v>
      </c>
      <c r="M21" s="39">
        <v>8</v>
      </c>
      <c r="N21" s="39">
        <v>0</v>
      </c>
      <c r="O21" s="39">
        <v>1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8">
        <f t="shared" si="3"/>
        <v>12</v>
      </c>
      <c r="W21" s="39">
        <v>0</v>
      </c>
      <c r="X21" s="39">
        <v>0</v>
      </c>
      <c r="Y21" s="39">
        <v>0</v>
      </c>
      <c r="Z21" s="39">
        <v>0</v>
      </c>
      <c r="AA21" s="38">
        <f t="shared" si="4"/>
        <v>0</v>
      </c>
      <c r="AB21" s="39">
        <v>2</v>
      </c>
      <c r="AC21" s="39">
        <v>0</v>
      </c>
      <c r="AD21" s="39">
        <v>0</v>
      </c>
      <c r="AE21" s="39">
        <v>0</v>
      </c>
      <c r="AF21" s="38">
        <f t="shared" si="5"/>
        <v>2</v>
      </c>
      <c r="AG21" s="39">
        <v>4</v>
      </c>
      <c r="AH21" s="39">
        <v>3</v>
      </c>
      <c r="AI21" s="38">
        <f t="shared" si="6"/>
        <v>7</v>
      </c>
      <c r="AJ21" s="37">
        <f t="shared" si="7"/>
        <v>6</v>
      </c>
      <c r="AK21" s="37">
        <f t="shared" si="8"/>
        <v>8</v>
      </c>
      <c r="AL21" s="37">
        <f t="shared" si="9"/>
        <v>3</v>
      </c>
      <c r="AM21" s="37">
        <f t="shared" si="10"/>
        <v>9</v>
      </c>
      <c r="AN21" s="38">
        <f t="shared" si="11"/>
        <v>26</v>
      </c>
      <c r="AO21" s="27"/>
    </row>
    <row r="22" spans="1:41" ht="20.100000000000001" customHeight="1">
      <c r="A22" s="24"/>
      <c r="B22" s="35" t="s">
        <v>13</v>
      </c>
      <c r="C22" s="37">
        <v>0</v>
      </c>
      <c r="D22" s="37">
        <v>0</v>
      </c>
      <c r="E22" s="38">
        <f t="shared" si="1"/>
        <v>0</v>
      </c>
      <c r="F22" s="37">
        <v>0</v>
      </c>
      <c r="G22" s="37">
        <v>1</v>
      </c>
      <c r="H22" s="38">
        <f t="shared" si="2"/>
        <v>1</v>
      </c>
      <c r="I22" s="37">
        <v>0</v>
      </c>
      <c r="J22" s="37">
        <v>0</v>
      </c>
      <c r="K22" s="38">
        <f t="shared" si="0"/>
        <v>0</v>
      </c>
      <c r="L22" s="37">
        <v>1</v>
      </c>
      <c r="M22" s="37">
        <v>4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8">
        <f t="shared" si="3"/>
        <v>5</v>
      </c>
      <c r="W22" s="37">
        <v>0</v>
      </c>
      <c r="X22" s="37">
        <v>0</v>
      </c>
      <c r="Y22" s="37">
        <v>0</v>
      </c>
      <c r="Z22" s="37">
        <v>0</v>
      </c>
      <c r="AA22" s="38">
        <f t="shared" si="4"/>
        <v>0</v>
      </c>
      <c r="AB22" s="37">
        <v>0</v>
      </c>
      <c r="AC22" s="37">
        <v>1</v>
      </c>
      <c r="AD22" s="37">
        <v>0</v>
      </c>
      <c r="AE22" s="37">
        <v>0</v>
      </c>
      <c r="AF22" s="38">
        <f t="shared" si="5"/>
        <v>1</v>
      </c>
      <c r="AG22" s="37">
        <v>0</v>
      </c>
      <c r="AH22" s="37">
        <v>0</v>
      </c>
      <c r="AI22" s="38">
        <f t="shared" si="6"/>
        <v>0</v>
      </c>
      <c r="AJ22" s="37">
        <f t="shared" si="7"/>
        <v>0</v>
      </c>
      <c r="AK22" s="37">
        <f t="shared" si="8"/>
        <v>2</v>
      </c>
      <c r="AL22" s="37">
        <f t="shared" si="9"/>
        <v>1</v>
      </c>
      <c r="AM22" s="37">
        <f t="shared" si="10"/>
        <v>4</v>
      </c>
      <c r="AN22" s="38">
        <f t="shared" si="11"/>
        <v>7</v>
      </c>
      <c r="AO22" s="27"/>
    </row>
    <row r="23" spans="1:41" ht="20.100000000000001" customHeight="1">
      <c r="A23" s="22"/>
      <c r="B23" s="36" t="s">
        <v>48</v>
      </c>
      <c r="C23" s="39">
        <v>0</v>
      </c>
      <c r="D23" s="39">
        <v>0</v>
      </c>
      <c r="E23" s="38">
        <f t="shared" si="1"/>
        <v>0</v>
      </c>
      <c r="F23" s="39">
        <v>4</v>
      </c>
      <c r="G23" s="39">
        <v>1</v>
      </c>
      <c r="H23" s="38">
        <f t="shared" si="2"/>
        <v>5</v>
      </c>
      <c r="I23" s="39">
        <v>1</v>
      </c>
      <c r="J23" s="39">
        <v>0</v>
      </c>
      <c r="K23" s="38">
        <f t="shared" si="0"/>
        <v>1</v>
      </c>
      <c r="L23" s="39">
        <v>6</v>
      </c>
      <c r="M23" s="39">
        <v>21</v>
      </c>
      <c r="N23" s="39">
        <v>0</v>
      </c>
      <c r="O23" s="39">
        <v>2</v>
      </c>
      <c r="P23" s="39">
        <v>0</v>
      </c>
      <c r="Q23" s="39">
        <v>10</v>
      </c>
      <c r="R23" s="39">
        <v>0</v>
      </c>
      <c r="S23" s="39">
        <v>0</v>
      </c>
      <c r="T23" s="39">
        <v>0</v>
      </c>
      <c r="U23" s="39">
        <v>0</v>
      </c>
      <c r="V23" s="38">
        <f t="shared" si="3"/>
        <v>39</v>
      </c>
      <c r="W23" s="39">
        <v>0</v>
      </c>
      <c r="X23" s="39">
        <v>0</v>
      </c>
      <c r="Y23" s="39">
        <v>0</v>
      </c>
      <c r="Z23" s="39">
        <v>0</v>
      </c>
      <c r="AA23" s="38">
        <f t="shared" si="4"/>
        <v>0</v>
      </c>
      <c r="AB23" s="39">
        <v>2</v>
      </c>
      <c r="AC23" s="39">
        <v>1</v>
      </c>
      <c r="AD23" s="39">
        <v>0</v>
      </c>
      <c r="AE23" s="39">
        <v>0</v>
      </c>
      <c r="AF23" s="38">
        <f t="shared" si="5"/>
        <v>3</v>
      </c>
      <c r="AG23" s="39">
        <v>0</v>
      </c>
      <c r="AH23" s="39">
        <v>2</v>
      </c>
      <c r="AI23" s="38">
        <f t="shared" si="6"/>
        <v>2</v>
      </c>
      <c r="AJ23" s="37">
        <f t="shared" si="7"/>
        <v>7</v>
      </c>
      <c r="AK23" s="37">
        <f t="shared" si="8"/>
        <v>4</v>
      </c>
      <c r="AL23" s="37">
        <f t="shared" si="9"/>
        <v>6</v>
      </c>
      <c r="AM23" s="37">
        <f t="shared" si="10"/>
        <v>33</v>
      </c>
      <c r="AN23" s="38">
        <f t="shared" si="11"/>
        <v>50</v>
      </c>
      <c r="AO23" s="27"/>
    </row>
    <row r="24" spans="1:41" ht="20.100000000000001" customHeight="1">
      <c r="A24" s="24"/>
      <c r="B24" s="35" t="s">
        <v>49</v>
      </c>
      <c r="C24" s="37">
        <v>0</v>
      </c>
      <c r="D24" s="37">
        <v>0</v>
      </c>
      <c r="E24" s="38">
        <f t="shared" si="1"/>
        <v>0</v>
      </c>
      <c r="F24" s="37">
        <v>1</v>
      </c>
      <c r="G24" s="37">
        <v>3</v>
      </c>
      <c r="H24" s="38">
        <f t="shared" si="2"/>
        <v>4</v>
      </c>
      <c r="I24" s="37">
        <v>0</v>
      </c>
      <c r="J24" s="37">
        <v>0</v>
      </c>
      <c r="K24" s="38">
        <f t="shared" si="0"/>
        <v>0</v>
      </c>
      <c r="L24" s="37">
        <v>3</v>
      </c>
      <c r="M24" s="37">
        <v>21</v>
      </c>
      <c r="N24" s="37">
        <v>2</v>
      </c>
      <c r="O24" s="37">
        <v>2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8">
        <f t="shared" si="3"/>
        <v>28</v>
      </c>
      <c r="W24" s="37">
        <v>0</v>
      </c>
      <c r="X24" s="37">
        <v>0</v>
      </c>
      <c r="Y24" s="37">
        <v>0</v>
      </c>
      <c r="Z24" s="37">
        <v>0</v>
      </c>
      <c r="AA24" s="38">
        <f t="shared" si="4"/>
        <v>0</v>
      </c>
      <c r="AB24" s="37">
        <v>2</v>
      </c>
      <c r="AC24" s="37">
        <v>3</v>
      </c>
      <c r="AD24" s="37">
        <v>0</v>
      </c>
      <c r="AE24" s="37">
        <v>0</v>
      </c>
      <c r="AF24" s="38">
        <f t="shared" si="5"/>
        <v>5</v>
      </c>
      <c r="AG24" s="37">
        <v>1</v>
      </c>
      <c r="AH24" s="37">
        <v>0</v>
      </c>
      <c r="AI24" s="38">
        <f t="shared" si="6"/>
        <v>1</v>
      </c>
      <c r="AJ24" s="37">
        <f t="shared" si="7"/>
        <v>4</v>
      </c>
      <c r="AK24" s="37">
        <f t="shared" si="8"/>
        <v>6</v>
      </c>
      <c r="AL24" s="37">
        <f t="shared" si="9"/>
        <v>5</v>
      </c>
      <c r="AM24" s="37">
        <f t="shared" si="10"/>
        <v>23</v>
      </c>
      <c r="AN24" s="38">
        <f t="shared" si="11"/>
        <v>38</v>
      </c>
      <c r="AO24" s="27"/>
    </row>
    <row r="25" spans="1:41" ht="20.100000000000001" customHeight="1">
      <c r="A25" s="22"/>
      <c r="B25" s="36" t="s">
        <v>14</v>
      </c>
      <c r="C25" s="39">
        <v>2</v>
      </c>
      <c r="D25" s="39">
        <v>0</v>
      </c>
      <c r="E25" s="38">
        <f t="shared" si="1"/>
        <v>2</v>
      </c>
      <c r="F25" s="39">
        <v>3</v>
      </c>
      <c r="G25" s="39">
        <v>2</v>
      </c>
      <c r="H25" s="38">
        <f t="shared" si="2"/>
        <v>5</v>
      </c>
      <c r="I25" s="39">
        <v>0</v>
      </c>
      <c r="J25" s="39">
        <v>0</v>
      </c>
      <c r="K25" s="38">
        <f t="shared" si="0"/>
        <v>0</v>
      </c>
      <c r="L25" s="39">
        <v>6</v>
      </c>
      <c r="M25" s="39">
        <v>18</v>
      </c>
      <c r="N25" s="39">
        <v>0</v>
      </c>
      <c r="O25" s="39">
        <v>1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8">
        <f t="shared" si="3"/>
        <v>25</v>
      </c>
      <c r="W25" s="39">
        <v>0</v>
      </c>
      <c r="X25" s="39">
        <v>0</v>
      </c>
      <c r="Y25" s="39">
        <v>0</v>
      </c>
      <c r="Z25" s="39">
        <v>0</v>
      </c>
      <c r="AA25" s="38">
        <f t="shared" si="4"/>
        <v>0</v>
      </c>
      <c r="AB25" s="39">
        <v>2</v>
      </c>
      <c r="AC25" s="39">
        <v>1</v>
      </c>
      <c r="AD25" s="39">
        <v>0</v>
      </c>
      <c r="AE25" s="39">
        <v>0</v>
      </c>
      <c r="AF25" s="38">
        <f t="shared" si="5"/>
        <v>3</v>
      </c>
      <c r="AG25" s="39">
        <v>1</v>
      </c>
      <c r="AH25" s="39">
        <v>1</v>
      </c>
      <c r="AI25" s="38">
        <f t="shared" si="6"/>
        <v>2</v>
      </c>
      <c r="AJ25" s="37">
        <f t="shared" si="7"/>
        <v>8</v>
      </c>
      <c r="AK25" s="37">
        <f t="shared" si="8"/>
        <v>4</v>
      </c>
      <c r="AL25" s="37">
        <f t="shared" si="9"/>
        <v>6</v>
      </c>
      <c r="AM25" s="37">
        <f t="shared" si="10"/>
        <v>19</v>
      </c>
      <c r="AN25" s="38">
        <f t="shared" si="11"/>
        <v>37</v>
      </c>
      <c r="AO25" s="27"/>
    </row>
    <row r="26" spans="1:41" ht="20.100000000000001" customHeight="1">
      <c r="A26" s="24"/>
      <c r="B26" s="35" t="s">
        <v>15</v>
      </c>
      <c r="C26" s="37">
        <v>2</v>
      </c>
      <c r="D26" s="37">
        <v>3</v>
      </c>
      <c r="E26" s="38">
        <f t="shared" si="1"/>
        <v>5</v>
      </c>
      <c r="F26" s="37">
        <v>0</v>
      </c>
      <c r="G26" s="37">
        <v>2</v>
      </c>
      <c r="H26" s="38">
        <f t="shared" si="2"/>
        <v>2</v>
      </c>
      <c r="I26" s="37">
        <v>0</v>
      </c>
      <c r="J26" s="37">
        <v>0</v>
      </c>
      <c r="K26" s="38">
        <f t="shared" si="0"/>
        <v>0</v>
      </c>
      <c r="L26" s="37">
        <v>1</v>
      </c>
      <c r="M26" s="37">
        <v>5</v>
      </c>
      <c r="N26" s="37">
        <v>0</v>
      </c>
      <c r="O26" s="37">
        <v>2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8">
        <f t="shared" si="3"/>
        <v>8</v>
      </c>
      <c r="W26" s="37">
        <v>0</v>
      </c>
      <c r="X26" s="37">
        <v>0</v>
      </c>
      <c r="Y26" s="37">
        <v>0</v>
      </c>
      <c r="Z26" s="37">
        <v>0</v>
      </c>
      <c r="AA26" s="38">
        <f t="shared" si="4"/>
        <v>0</v>
      </c>
      <c r="AB26" s="37">
        <v>2</v>
      </c>
      <c r="AC26" s="37">
        <v>17</v>
      </c>
      <c r="AD26" s="37">
        <v>0</v>
      </c>
      <c r="AE26" s="37">
        <v>0</v>
      </c>
      <c r="AF26" s="38">
        <f t="shared" si="5"/>
        <v>19</v>
      </c>
      <c r="AG26" s="37">
        <v>0</v>
      </c>
      <c r="AH26" s="37">
        <v>1</v>
      </c>
      <c r="AI26" s="38">
        <f t="shared" si="6"/>
        <v>1</v>
      </c>
      <c r="AJ26" s="37">
        <f t="shared" si="7"/>
        <v>4</v>
      </c>
      <c r="AK26" s="37">
        <f t="shared" si="8"/>
        <v>23</v>
      </c>
      <c r="AL26" s="37">
        <f t="shared" si="9"/>
        <v>1</v>
      </c>
      <c r="AM26" s="37">
        <f t="shared" si="10"/>
        <v>7</v>
      </c>
      <c r="AN26" s="38">
        <f t="shared" si="11"/>
        <v>35</v>
      </c>
      <c r="AO26" s="27"/>
    </row>
    <row r="27" spans="1:41" ht="20.100000000000001" customHeight="1">
      <c r="A27" s="22"/>
      <c r="B27" s="36" t="s">
        <v>16</v>
      </c>
      <c r="C27" s="39">
        <v>1</v>
      </c>
      <c r="D27" s="39">
        <v>3</v>
      </c>
      <c r="E27" s="38">
        <f t="shared" si="1"/>
        <v>4</v>
      </c>
      <c r="F27" s="39">
        <v>0</v>
      </c>
      <c r="G27" s="39">
        <v>0</v>
      </c>
      <c r="H27" s="38">
        <f t="shared" si="2"/>
        <v>0</v>
      </c>
      <c r="I27" s="39">
        <v>0</v>
      </c>
      <c r="J27" s="39">
        <v>0</v>
      </c>
      <c r="K27" s="38">
        <f t="shared" si="0"/>
        <v>0</v>
      </c>
      <c r="L27" s="39">
        <v>1</v>
      </c>
      <c r="M27" s="39">
        <v>7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8">
        <f t="shared" si="3"/>
        <v>8</v>
      </c>
      <c r="W27" s="39">
        <v>0</v>
      </c>
      <c r="X27" s="39">
        <v>0</v>
      </c>
      <c r="Y27" s="39">
        <v>0</v>
      </c>
      <c r="Z27" s="39">
        <v>0</v>
      </c>
      <c r="AA27" s="38">
        <f t="shared" si="4"/>
        <v>0</v>
      </c>
      <c r="AB27" s="39">
        <v>3</v>
      </c>
      <c r="AC27" s="39">
        <v>1</v>
      </c>
      <c r="AD27" s="39">
        <v>0</v>
      </c>
      <c r="AE27" s="39">
        <v>0</v>
      </c>
      <c r="AF27" s="38">
        <f t="shared" si="5"/>
        <v>4</v>
      </c>
      <c r="AG27" s="39">
        <v>0</v>
      </c>
      <c r="AH27" s="39">
        <v>1</v>
      </c>
      <c r="AI27" s="38">
        <f t="shared" si="6"/>
        <v>1</v>
      </c>
      <c r="AJ27" s="37">
        <f t="shared" si="7"/>
        <v>4</v>
      </c>
      <c r="AK27" s="37">
        <f t="shared" si="8"/>
        <v>5</v>
      </c>
      <c r="AL27" s="37">
        <f t="shared" si="9"/>
        <v>1</v>
      </c>
      <c r="AM27" s="37">
        <f t="shared" si="10"/>
        <v>7</v>
      </c>
      <c r="AN27" s="38">
        <f t="shared" si="11"/>
        <v>17</v>
      </c>
      <c r="AO27" s="27"/>
    </row>
    <row r="28" spans="1:41" ht="20.100000000000001" customHeight="1">
      <c r="A28" s="24"/>
      <c r="B28" s="35" t="s">
        <v>17</v>
      </c>
      <c r="C28" s="37">
        <v>0</v>
      </c>
      <c r="D28" s="37">
        <v>3</v>
      </c>
      <c r="E28" s="38">
        <f t="shared" si="1"/>
        <v>3</v>
      </c>
      <c r="F28" s="37">
        <v>0</v>
      </c>
      <c r="G28" s="37">
        <v>6</v>
      </c>
      <c r="H28" s="38">
        <f t="shared" si="2"/>
        <v>6</v>
      </c>
      <c r="I28" s="37">
        <v>0</v>
      </c>
      <c r="J28" s="37">
        <v>0</v>
      </c>
      <c r="K28" s="38">
        <f t="shared" si="0"/>
        <v>0</v>
      </c>
      <c r="L28" s="37">
        <v>3</v>
      </c>
      <c r="M28" s="37">
        <v>16</v>
      </c>
      <c r="N28" s="37">
        <v>0</v>
      </c>
      <c r="O28" s="37">
        <v>2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8">
        <f t="shared" si="3"/>
        <v>21</v>
      </c>
      <c r="W28" s="37">
        <v>0</v>
      </c>
      <c r="X28" s="37">
        <v>0</v>
      </c>
      <c r="Y28" s="37">
        <v>0</v>
      </c>
      <c r="Z28" s="37">
        <v>0</v>
      </c>
      <c r="AA28" s="38">
        <f t="shared" si="4"/>
        <v>0</v>
      </c>
      <c r="AB28" s="37">
        <v>0</v>
      </c>
      <c r="AC28" s="37">
        <v>10</v>
      </c>
      <c r="AD28" s="37">
        <v>0</v>
      </c>
      <c r="AE28" s="37">
        <v>0</v>
      </c>
      <c r="AF28" s="38">
        <f t="shared" si="5"/>
        <v>10</v>
      </c>
      <c r="AG28" s="37">
        <v>0</v>
      </c>
      <c r="AH28" s="37">
        <v>4</v>
      </c>
      <c r="AI28" s="38">
        <f t="shared" si="6"/>
        <v>4</v>
      </c>
      <c r="AJ28" s="37">
        <f t="shared" si="7"/>
        <v>0</v>
      </c>
      <c r="AK28" s="37">
        <f t="shared" si="8"/>
        <v>23</v>
      </c>
      <c r="AL28" s="37">
        <f t="shared" si="9"/>
        <v>3</v>
      </c>
      <c r="AM28" s="37">
        <f t="shared" si="10"/>
        <v>18</v>
      </c>
      <c r="AN28" s="38">
        <f t="shared" si="11"/>
        <v>44</v>
      </c>
      <c r="AO28" s="27"/>
    </row>
    <row r="29" spans="1:41" ht="20.100000000000001" customHeight="1">
      <c r="A29" s="28"/>
      <c r="B29" s="36" t="s">
        <v>18</v>
      </c>
      <c r="C29" s="39">
        <v>2</v>
      </c>
      <c r="D29" s="39">
        <v>8</v>
      </c>
      <c r="E29" s="38">
        <f t="shared" si="1"/>
        <v>10</v>
      </c>
      <c r="F29" s="39">
        <v>0</v>
      </c>
      <c r="G29" s="39">
        <v>0</v>
      </c>
      <c r="H29" s="38">
        <f t="shared" si="2"/>
        <v>0</v>
      </c>
      <c r="I29" s="39">
        <v>0</v>
      </c>
      <c r="J29" s="39">
        <v>0</v>
      </c>
      <c r="K29" s="38">
        <f t="shared" si="0"/>
        <v>0</v>
      </c>
      <c r="L29" s="39">
        <v>2</v>
      </c>
      <c r="M29" s="39">
        <v>21</v>
      </c>
      <c r="N29" s="39">
        <v>0</v>
      </c>
      <c r="O29" s="39">
        <v>0</v>
      </c>
      <c r="P29" s="39">
        <v>0</v>
      </c>
      <c r="Q29" s="39">
        <v>1</v>
      </c>
      <c r="R29" s="39">
        <v>0</v>
      </c>
      <c r="S29" s="39">
        <v>0</v>
      </c>
      <c r="T29" s="39">
        <v>0</v>
      </c>
      <c r="U29" s="39">
        <v>1</v>
      </c>
      <c r="V29" s="38">
        <f t="shared" si="3"/>
        <v>25</v>
      </c>
      <c r="W29" s="39">
        <v>0</v>
      </c>
      <c r="X29" s="39">
        <v>0</v>
      </c>
      <c r="Y29" s="39">
        <v>0</v>
      </c>
      <c r="Z29" s="39">
        <v>0</v>
      </c>
      <c r="AA29" s="38">
        <f t="shared" si="4"/>
        <v>0</v>
      </c>
      <c r="AB29" s="39">
        <v>1</v>
      </c>
      <c r="AC29" s="39">
        <v>12</v>
      </c>
      <c r="AD29" s="39">
        <v>0</v>
      </c>
      <c r="AE29" s="39">
        <v>0</v>
      </c>
      <c r="AF29" s="38">
        <f t="shared" si="5"/>
        <v>13</v>
      </c>
      <c r="AG29" s="39">
        <v>0</v>
      </c>
      <c r="AH29" s="39">
        <v>6</v>
      </c>
      <c r="AI29" s="38">
        <f t="shared" si="6"/>
        <v>6</v>
      </c>
      <c r="AJ29" s="37">
        <f t="shared" si="7"/>
        <v>3</v>
      </c>
      <c r="AK29" s="37">
        <f t="shared" si="8"/>
        <v>27</v>
      </c>
      <c r="AL29" s="37">
        <f t="shared" si="9"/>
        <v>2</v>
      </c>
      <c r="AM29" s="37">
        <f t="shared" si="10"/>
        <v>22</v>
      </c>
      <c r="AN29" s="38">
        <f t="shared" si="11"/>
        <v>54</v>
      </c>
      <c r="AO29" s="27"/>
    </row>
    <row r="30" spans="1:41" ht="20.100000000000001" customHeight="1">
      <c r="A30" s="24"/>
      <c r="B30" s="35" t="s">
        <v>19</v>
      </c>
      <c r="C30" s="37">
        <v>0</v>
      </c>
      <c r="D30" s="37">
        <v>2</v>
      </c>
      <c r="E30" s="38">
        <f t="shared" si="1"/>
        <v>2</v>
      </c>
      <c r="F30" s="37">
        <v>0</v>
      </c>
      <c r="G30" s="37">
        <v>0</v>
      </c>
      <c r="H30" s="38">
        <f t="shared" si="2"/>
        <v>0</v>
      </c>
      <c r="I30" s="37">
        <v>0</v>
      </c>
      <c r="J30" s="37">
        <v>2</v>
      </c>
      <c r="K30" s="38">
        <f t="shared" si="0"/>
        <v>2</v>
      </c>
      <c r="L30" s="37">
        <v>0</v>
      </c>
      <c r="M30" s="37">
        <v>1</v>
      </c>
      <c r="N30" s="37">
        <v>0</v>
      </c>
      <c r="O30" s="37">
        <v>4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8">
        <f t="shared" si="3"/>
        <v>5</v>
      </c>
      <c r="W30" s="37">
        <v>0</v>
      </c>
      <c r="X30" s="37">
        <v>0</v>
      </c>
      <c r="Y30" s="37">
        <v>0</v>
      </c>
      <c r="Z30" s="37">
        <v>0</v>
      </c>
      <c r="AA30" s="38">
        <f t="shared" si="4"/>
        <v>0</v>
      </c>
      <c r="AB30" s="37">
        <v>1</v>
      </c>
      <c r="AC30" s="37">
        <v>3</v>
      </c>
      <c r="AD30" s="37">
        <v>0</v>
      </c>
      <c r="AE30" s="37">
        <v>0</v>
      </c>
      <c r="AF30" s="38">
        <f t="shared" si="5"/>
        <v>4</v>
      </c>
      <c r="AG30" s="37">
        <v>0</v>
      </c>
      <c r="AH30" s="37">
        <v>1</v>
      </c>
      <c r="AI30" s="38">
        <f t="shared" si="6"/>
        <v>1</v>
      </c>
      <c r="AJ30" s="37">
        <f t="shared" si="7"/>
        <v>1</v>
      </c>
      <c r="AK30" s="37">
        <f t="shared" si="8"/>
        <v>8</v>
      </c>
      <c r="AL30" s="37">
        <f t="shared" si="9"/>
        <v>0</v>
      </c>
      <c r="AM30" s="37">
        <f t="shared" si="10"/>
        <v>5</v>
      </c>
      <c r="AN30" s="38">
        <f t="shared" si="11"/>
        <v>14</v>
      </c>
      <c r="AO30" s="27"/>
    </row>
    <row r="31" spans="1:41" ht="20.100000000000001" customHeight="1">
      <c r="A31" s="22"/>
      <c r="B31" s="36" t="s">
        <v>20</v>
      </c>
      <c r="C31" s="39">
        <v>2</v>
      </c>
      <c r="D31" s="39">
        <v>1</v>
      </c>
      <c r="E31" s="38">
        <f t="shared" si="1"/>
        <v>3</v>
      </c>
      <c r="F31" s="39">
        <v>2</v>
      </c>
      <c r="G31" s="39">
        <v>3</v>
      </c>
      <c r="H31" s="38">
        <f t="shared" si="2"/>
        <v>5</v>
      </c>
      <c r="I31" s="39">
        <v>0</v>
      </c>
      <c r="J31" s="39">
        <v>0</v>
      </c>
      <c r="K31" s="38">
        <f t="shared" si="0"/>
        <v>0</v>
      </c>
      <c r="L31" s="39">
        <v>7</v>
      </c>
      <c r="M31" s="39">
        <v>32</v>
      </c>
      <c r="N31" s="39">
        <v>1</v>
      </c>
      <c r="O31" s="39">
        <v>2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8">
        <f t="shared" si="3"/>
        <v>42</v>
      </c>
      <c r="W31" s="39">
        <v>0</v>
      </c>
      <c r="X31" s="39">
        <v>0</v>
      </c>
      <c r="Y31" s="39">
        <v>0</v>
      </c>
      <c r="Z31" s="39">
        <v>0</v>
      </c>
      <c r="AA31" s="38">
        <f t="shared" si="4"/>
        <v>0</v>
      </c>
      <c r="AB31" s="39">
        <v>6</v>
      </c>
      <c r="AC31" s="39">
        <v>12</v>
      </c>
      <c r="AD31" s="39">
        <v>0</v>
      </c>
      <c r="AE31" s="39">
        <v>0</v>
      </c>
      <c r="AF31" s="38">
        <f t="shared" si="5"/>
        <v>18</v>
      </c>
      <c r="AG31" s="39">
        <v>1</v>
      </c>
      <c r="AH31" s="39">
        <v>2</v>
      </c>
      <c r="AI31" s="38">
        <f t="shared" si="6"/>
        <v>3</v>
      </c>
      <c r="AJ31" s="37">
        <f t="shared" si="7"/>
        <v>11</v>
      </c>
      <c r="AK31" s="37">
        <f t="shared" si="8"/>
        <v>18</v>
      </c>
      <c r="AL31" s="37">
        <f t="shared" si="9"/>
        <v>8</v>
      </c>
      <c r="AM31" s="37">
        <f t="shared" si="10"/>
        <v>34</v>
      </c>
      <c r="AN31" s="38">
        <f t="shared" si="11"/>
        <v>71</v>
      </c>
      <c r="AO31" s="27"/>
    </row>
    <row r="32" spans="1:41" ht="20.100000000000001" customHeight="1">
      <c r="A32" s="24"/>
      <c r="B32" s="35" t="s">
        <v>21</v>
      </c>
      <c r="C32" s="37">
        <v>8</v>
      </c>
      <c r="D32" s="37">
        <v>5</v>
      </c>
      <c r="E32" s="38">
        <f t="shared" si="1"/>
        <v>13</v>
      </c>
      <c r="F32" s="37">
        <v>0</v>
      </c>
      <c r="G32" s="37">
        <v>0</v>
      </c>
      <c r="H32" s="38">
        <f t="shared" si="2"/>
        <v>0</v>
      </c>
      <c r="I32" s="37">
        <v>0</v>
      </c>
      <c r="J32" s="37">
        <v>2</v>
      </c>
      <c r="K32" s="38">
        <f t="shared" si="0"/>
        <v>2</v>
      </c>
      <c r="L32" s="37">
        <v>4</v>
      </c>
      <c r="M32" s="37">
        <v>5</v>
      </c>
      <c r="N32" s="37">
        <v>1</v>
      </c>
      <c r="O32" s="37">
        <v>3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8">
        <f t="shared" si="3"/>
        <v>13</v>
      </c>
      <c r="W32" s="37">
        <v>0</v>
      </c>
      <c r="X32" s="37">
        <v>0</v>
      </c>
      <c r="Y32" s="37">
        <v>0</v>
      </c>
      <c r="Z32" s="37">
        <v>0</v>
      </c>
      <c r="AA32" s="38">
        <f t="shared" si="4"/>
        <v>0</v>
      </c>
      <c r="AB32" s="37">
        <v>3</v>
      </c>
      <c r="AC32" s="37">
        <v>2</v>
      </c>
      <c r="AD32" s="37">
        <v>0</v>
      </c>
      <c r="AE32" s="37">
        <v>0</v>
      </c>
      <c r="AF32" s="38">
        <f t="shared" si="5"/>
        <v>5</v>
      </c>
      <c r="AG32" s="37">
        <v>1</v>
      </c>
      <c r="AH32" s="37">
        <v>1</v>
      </c>
      <c r="AI32" s="38">
        <f t="shared" si="6"/>
        <v>2</v>
      </c>
      <c r="AJ32" s="37">
        <f t="shared" si="7"/>
        <v>12</v>
      </c>
      <c r="AK32" s="37">
        <f t="shared" si="8"/>
        <v>10</v>
      </c>
      <c r="AL32" s="37">
        <f t="shared" si="9"/>
        <v>5</v>
      </c>
      <c r="AM32" s="37">
        <f t="shared" si="10"/>
        <v>8</v>
      </c>
      <c r="AN32" s="38">
        <f t="shared" si="11"/>
        <v>35</v>
      </c>
      <c r="AO32" s="27"/>
    </row>
    <row r="33" spans="1:41" ht="20.100000000000001" customHeight="1">
      <c r="A33" s="22"/>
      <c r="B33" s="36" t="s">
        <v>22</v>
      </c>
      <c r="C33" s="39">
        <v>0</v>
      </c>
      <c r="D33" s="39">
        <v>0</v>
      </c>
      <c r="E33" s="38">
        <f t="shared" si="1"/>
        <v>0</v>
      </c>
      <c r="F33" s="39">
        <v>0</v>
      </c>
      <c r="G33" s="39">
        <v>2</v>
      </c>
      <c r="H33" s="38">
        <f t="shared" si="2"/>
        <v>2</v>
      </c>
      <c r="I33" s="39">
        <v>0</v>
      </c>
      <c r="J33" s="39">
        <v>0</v>
      </c>
      <c r="K33" s="38">
        <f t="shared" si="0"/>
        <v>0</v>
      </c>
      <c r="L33" s="39">
        <v>0</v>
      </c>
      <c r="M33" s="39">
        <v>1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8">
        <f t="shared" si="3"/>
        <v>1</v>
      </c>
      <c r="W33" s="39">
        <v>0</v>
      </c>
      <c r="X33" s="39">
        <v>0</v>
      </c>
      <c r="Y33" s="39">
        <v>0</v>
      </c>
      <c r="Z33" s="39">
        <v>0</v>
      </c>
      <c r="AA33" s="38">
        <f t="shared" si="4"/>
        <v>0</v>
      </c>
      <c r="AB33" s="39">
        <v>0</v>
      </c>
      <c r="AC33" s="39">
        <v>0</v>
      </c>
      <c r="AD33" s="39">
        <v>0</v>
      </c>
      <c r="AE33" s="39">
        <v>0</v>
      </c>
      <c r="AF33" s="38">
        <f t="shared" si="5"/>
        <v>0</v>
      </c>
      <c r="AG33" s="39">
        <v>1</v>
      </c>
      <c r="AH33" s="39">
        <v>0</v>
      </c>
      <c r="AI33" s="38">
        <f t="shared" si="6"/>
        <v>1</v>
      </c>
      <c r="AJ33" s="37">
        <f t="shared" si="7"/>
        <v>1</v>
      </c>
      <c r="AK33" s="37">
        <f t="shared" si="8"/>
        <v>2</v>
      </c>
      <c r="AL33" s="37">
        <f t="shared" si="9"/>
        <v>0</v>
      </c>
      <c r="AM33" s="37">
        <f t="shared" si="10"/>
        <v>1</v>
      </c>
      <c r="AN33" s="38">
        <f t="shared" si="11"/>
        <v>4</v>
      </c>
      <c r="AO33" s="27"/>
    </row>
    <row r="34" spans="1:41" ht="20.100000000000001" customHeight="1">
      <c r="A34" s="24"/>
      <c r="B34" s="35" t="s">
        <v>23</v>
      </c>
      <c r="C34" s="37">
        <v>0</v>
      </c>
      <c r="D34" s="37">
        <v>0</v>
      </c>
      <c r="E34" s="38">
        <f t="shared" si="1"/>
        <v>0</v>
      </c>
      <c r="F34" s="37">
        <v>0</v>
      </c>
      <c r="G34" s="37">
        <v>2</v>
      </c>
      <c r="H34" s="38">
        <f t="shared" si="2"/>
        <v>2</v>
      </c>
      <c r="I34" s="37">
        <v>0</v>
      </c>
      <c r="J34" s="37">
        <v>0</v>
      </c>
      <c r="K34" s="38">
        <f t="shared" si="0"/>
        <v>0</v>
      </c>
      <c r="L34" s="37">
        <v>4</v>
      </c>
      <c r="M34" s="37">
        <v>5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8">
        <f t="shared" si="3"/>
        <v>9</v>
      </c>
      <c r="W34" s="37">
        <v>0</v>
      </c>
      <c r="X34" s="37">
        <v>0</v>
      </c>
      <c r="Y34" s="37">
        <v>0</v>
      </c>
      <c r="Z34" s="37">
        <v>0</v>
      </c>
      <c r="AA34" s="38">
        <f t="shared" si="4"/>
        <v>0</v>
      </c>
      <c r="AB34" s="37">
        <v>1</v>
      </c>
      <c r="AC34" s="37">
        <v>3</v>
      </c>
      <c r="AD34" s="37">
        <v>0</v>
      </c>
      <c r="AE34" s="37">
        <v>0</v>
      </c>
      <c r="AF34" s="38">
        <f t="shared" si="5"/>
        <v>4</v>
      </c>
      <c r="AG34" s="37">
        <v>2</v>
      </c>
      <c r="AH34" s="37">
        <v>1</v>
      </c>
      <c r="AI34" s="38">
        <f t="shared" si="6"/>
        <v>3</v>
      </c>
      <c r="AJ34" s="37">
        <f t="shared" si="7"/>
        <v>3</v>
      </c>
      <c r="AK34" s="37">
        <f t="shared" si="8"/>
        <v>6</v>
      </c>
      <c r="AL34" s="37">
        <f t="shared" si="9"/>
        <v>4</v>
      </c>
      <c r="AM34" s="37">
        <f t="shared" si="10"/>
        <v>5</v>
      </c>
      <c r="AN34" s="38">
        <f t="shared" si="11"/>
        <v>18</v>
      </c>
      <c r="AO34" s="27"/>
    </row>
    <row r="35" spans="1:41" ht="20.100000000000001" customHeight="1">
      <c r="A35" s="22"/>
      <c r="B35" s="36" t="s">
        <v>24</v>
      </c>
      <c r="C35" s="39">
        <v>0</v>
      </c>
      <c r="D35" s="39">
        <v>0</v>
      </c>
      <c r="E35" s="38">
        <f t="shared" si="1"/>
        <v>0</v>
      </c>
      <c r="F35" s="39">
        <v>1</v>
      </c>
      <c r="G35" s="39">
        <v>0</v>
      </c>
      <c r="H35" s="38">
        <f t="shared" si="2"/>
        <v>1</v>
      </c>
      <c r="I35" s="39">
        <v>0</v>
      </c>
      <c r="J35" s="39">
        <v>0</v>
      </c>
      <c r="K35" s="38">
        <f t="shared" si="0"/>
        <v>0</v>
      </c>
      <c r="L35" s="39">
        <v>2</v>
      </c>
      <c r="M35" s="39">
        <v>12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8">
        <f t="shared" si="3"/>
        <v>14</v>
      </c>
      <c r="W35" s="39">
        <v>0</v>
      </c>
      <c r="X35" s="39">
        <v>0</v>
      </c>
      <c r="Y35" s="39">
        <v>0</v>
      </c>
      <c r="Z35" s="39">
        <v>0</v>
      </c>
      <c r="AA35" s="38">
        <f t="shared" si="4"/>
        <v>0</v>
      </c>
      <c r="AB35" s="39">
        <v>0</v>
      </c>
      <c r="AC35" s="39">
        <v>0</v>
      </c>
      <c r="AD35" s="39">
        <v>0</v>
      </c>
      <c r="AE35" s="39">
        <v>0</v>
      </c>
      <c r="AF35" s="38">
        <f t="shared" si="5"/>
        <v>0</v>
      </c>
      <c r="AG35" s="39">
        <v>0</v>
      </c>
      <c r="AH35" s="39">
        <v>0</v>
      </c>
      <c r="AI35" s="38">
        <f t="shared" si="6"/>
        <v>0</v>
      </c>
      <c r="AJ35" s="37">
        <f t="shared" si="7"/>
        <v>1</v>
      </c>
      <c r="AK35" s="37">
        <f t="shared" si="8"/>
        <v>0</v>
      </c>
      <c r="AL35" s="37">
        <f t="shared" si="9"/>
        <v>2</v>
      </c>
      <c r="AM35" s="37">
        <f t="shared" si="10"/>
        <v>12</v>
      </c>
      <c r="AN35" s="38">
        <f t="shared" si="11"/>
        <v>15</v>
      </c>
      <c r="AO35" s="27"/>
    </row>
    <row r="36" spans="1:41" ht="20.100000000000001" customHeight="1">
      <c r="A36" s="24"/>
      <c r="B36" s="35" t="s">
        <v>25</v>
      </c>
      <c r="C36" s="37">
        <v>0</v>
      </c>
      <c r="D36" s="37">
        <v>0</v>
      </c>
      <c r="E36" s="38">
        <f t="shared" si="1"/>
        <v>0</v>
      </c>
      <c r="F36" s="37">
        <v>0</v>
      </c>
      <c r="G36" s="37">
        <v>2</v>
      </c>
      <c r="H36" s="38">
        <f t="shared" si="2"/>
        <v>2</v>
      </c>
      <c r="I36" s="37">
        <v>0</v>
      </c>
      <c r="J36" s="37">
        <v>0</v>
      </c>
      <c r="K36" s="38">
        <f t="shared" si="0"/>
        <v>0</v>
      </c>
      <c r="L36" s="37">
        <v>2</v>
      </c>
      <c r="M36" s="37">
        <v>19</v>
      </c>
      <c r="N36" s="37">
        <v>2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8">
        <f t="shared" si="3"/>
        <v>23</v>
      </c>
      <c r="W36" s="37">
        <v>0</v>
      </c>
      <c r="X36" s="37">
        <v>0</v>
      </c>
      <c r="Y36" s="37">
        <v>0</v>
      </c>
      <c r="Z36" s="37">
        <v>0</v>
      </c>
      <c r="AA36" s="38">
        <f t="shared" si="4"/>
        <v>0</v>
      </c>
      <c r="AB36" s="37">
        <v>1</v>
      </c>
      <c r="AC36" s="37">
        <v>8</v>
      </c>
      <c r="AD36" s="37">
        <v>0</v>
      </c>
      <c r="AE36" s="37">
        <v>0</v>
      </c>
      <c r="AF36" s="38">
        <f t="shared" si="5"/>
        <v>9</v>
      </c>
      <c r="AG36" s="37">
        <v>0</v>
      </c>
      <c r="AH36" s="37">
        <v>0</v>
      </c>
      <c r="AI36" s="38">
        <f t="shared" si="6"/>
        <v>0</v>
      </c>
      <c r="AJ36" s="37">
        <f t="shared" si="7"/>
        <v>1</v>
      </c>
      <c r="AK36" s="37">
        <f t="shared" si="8"/>
        <v>10</v>
      </c>
      <c r="AL36" s="37">
        <f t="shared" si="9"/>
        <v>4</v>
      </c>
      <c r="AM36" s="37">
        <f t="shared" si="10"/>
        <v>19</v>
      </c>
      <c r="AN36" s="38">
        <f t="shared" si="11"/>
        <v>34</v>
      </c>
      <c r="AO36" s="27"/>
    </row>
    <row r="37" spans="1:41" ht="20.100000000000001" customHeight="1">
      <c r="A37" s="22"/>
      <c r="B37" s="36" t="s">
        <v>50</v>
      </c>
      <c r="C37" s="39">
        <v>0</v>
      </c>
      <c r="D37" s="39">
        <v>0</v>
      </c>
      <c r="E37" s="38">
        <f t="shared" si="1"/>
        <v>0</v>
      </c>
      <c r="F37" s="39">
        <v>0</v>
      </c>
      <c r="G37" s="39">
        <v>1</v>
      </c>
      <c r="H37" s="38">
        <f t="shared" si="2"/>
        <v>1</v>
      </c>
      <c r="I37" s="39">
        <v>0</v>
      </c>
      <c r="J37" s="39">
        <v>0</v>
      </c>
      <c r="K37" s="38">
        <f t="shared" si="0"/>
        <v>0</v>
      </c>
      <c r="L37" s="39">
        <v>4</v>
      </c>
      <c r="M37" s="39">
        <v>11</v>
      </c>
      <c r="N37" s="39">
        <v>0</v>
      </c>
      <c r="O37" s="39">
        <v>1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4</v>
      </c>
      <c r="V37" s="38">
        <f t="shared" si="3"/>
        <v>20</v>
      </c>
      <c r="W37" s="39">
        <v>0</v>
      </c>
      <c r="X37" s="39">
        <v>0</v>
      </c>
      <c r="Y37" s="39">
        <v>0</v>
      </c>
      <c r="Z37" s="39">
        <v>0</v>
      </c>
      <c r="AA37" s="38">
        <f t="shared" si="4"/>
        <v>0</v>
      </c>
      <c r="AB37" s="39">
        <v>1</v>
      </c>
      <c r="AC37" s="39">
        <v>4</v>
      </c>
      <c r="AD37" s="39">
        <v>0</v>
      </c>
      <c r="AE37" s="39">
        <v>0</v>
      </c>
      <c r="AF37" s="38">
        <f t="shared" si="5"/>
        <v>5</v>
      </c>
      <c r="AG37" s="39">
        <v>0</v>
      </c>
      <c r="AH37" s="39">
        <v>1</v>
      </c>
      <c r="AI37" s="38">
        <f t="shared" si="6"/>
        <v>1</v>
      </c>
      <c r="AJ37" s="37">
        <f t="shared" si="7"/>
        <v>1</v>
      </c>
      <c r="AK37" s="37">
        <f t="shared" si="8"/>
        <v>10</v>
      </c>
      <c r="AL37" s="37">
        <f t="shared" si="9"/>
        <v>4</v>
      </c>
      <c r="AM37" s="37">
        <f t="shared" si="10"/>
        <v>12</v>
      </c>
      <c r="AN37" s="38">
        <f t="shared" si="11"/>
        <v>27</v>
      </c>
      <c r="AO37" s="27"/>
    </row>
    <row r="38" spans="1:41" ht="20.100000000000001" customHeight="1">
      <c r="A38" s="24"/>
      <c r="B38" s="35" t="s">
        <v>51</v>
      </c>
      <c r="C38" s="37">
        <v>0</v>
      </c>
      <c r="D38" s="37">
        <v>0</v>
      </c>
      <c r="E38" s="38">
        <f t="shared" si="1"/>
        <v>0</v>
      </c>
      <c r="F38" s="37">
        <v>1</v>
      </c>
      <c r="G38" s="37">
        <v>2</v>
      </c>
      <c r="H38" s="38">
        <f t="shared" si="2"/>
        <v>3</v>
      </c>
      <c r="I38" s="37">
        <v>0</v>
      </c>
      <c r="J38" s="37">
        <v>0</v>
      </c>
      <c r="K38" s="38">
        <f t="shared" si="0"/>
        <v>0</v>
      </c>
      <c r="L38" s="37">
        <v>4</v>
      </c>
      <c r="M38" s="37">
        <v>10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8">
        <f t="shared" si="3"/>
        <v>14</v>
      </c>
      <c r="W38" s="37">
        <v>0</v>
      </c>
      <c r="X38" s="37">
        <v>0</v>
      </c>
      <c r="Y38" s="37">
        <v>0</v>
      </c>
      <c r="Z38" s="37">
        <v>0</v>
      </c>
      <c r="AA38" s="38">
        <f t="shared" si="4"/>
        <v>0</v>
      </c>
      <c r="AB38" s="37">
        <v>0</v>
      </c>
      <c r="AC38" s="37">
        <v>2</v>
      </c>
      <c r="AD38" s="37">
        <v>0</v>
      </c>
      <c r="AE38" s="37">
        <v>0</v>
      </c>
      <c r="AF38" s="38">
        <f t="shared" si="5"/>
        <v>2</v>
      </c>
      <c r="AG38" s="37">
        <v>0</v>
      </c>
      <c r="AH38" s="37">
        <v>0</v>
      </c>
      <c r="AI38" s="38">
        <f t="shared" si="6"/>
        <v>0</v>
      </c>
      <c r="AJ38" s="37">
        <f t="shared" si="7"/>
        <v>1</v>
      </c>
      <c r="AK38" s="37">
        <f t="shared" si="8"/>
        <v>4</v>
      </c>
      <c r="AL38" s="37">
        <f t="shared" si="9"/>
        <v>4</v>
      </c>
      <c r="AM38" s="37">
        <f t="shared" si="10"/>
        <v>10</v>
      </c>
      <c r="AN38" s="38">
        <f t="shared" si="11"/>
        <v>19</v>
      </c>
      <c r="AO38" s="27"/>
    </row>
    <row r="39" spans="1:41" ht="20.100000000000001" customHeight="1">
      <c r="A39" s="22"/>
      <c r="B39" s="36" t="s">
        <v>26</v>
      </c>
      <c r="C39" s="39">
        <v>0</v>
      </c>
      <c r="D39" s="39">
        <v>8</v>
      </c>
      <c r="E39" s="38">
        <f t="shared" si="1"/>
        <v>8</v>
      </c>
      <c r="F39" s="39">
        <v>1</v>
      </c>
      <c r="G39" s="39">
        <v>4</v>
      </c>
      <c r="H39" s="38">
        <f t="shared" si="2"/>
        <v>5</v>
      </c>
      <c r="I39" s="39">
        <v>0</v>
      </c>
      <c r="J39" s="39">
        <v>1</v>
      </c>
      <c r="K39" s="38">
        <f t="shared" si="0"/>
        <v>1</v>
      </c>
      <c r="L39" s="39">
        <v>1</v>
      </c>
      <c r="M39" s="39">
        <v>10</v>
      </c>
      <c r="N39" s="39">
        <v>0</v>
      </c>
      <c r="O39" s="39">
        <v>1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8">
        <f t="shared" si="3"/>
        <v>12</v>
      </c>
      <c r="W39" s="39">
        <v>0</v>
      </c>
      <c r="X39" s="39">
        <v>0</v>
      </c>
      <c r="Y39" s="39">
        <v>0</v>
      </c>
      <c r="Z39" s="39">
        <v>0</v>
      </c>
      <c r="AA39" s="38">
        <f t="shared" si="4"/>
        <v>0</v>
      </c>
      <c r="AB39" s="39">
        <v>2</v>
      </c>
      <c r="AC39" s="39">
        <v>2</v>
      </c>
      <c r="AD39" s="39">
        <v>0</v>
      </c>
      <c r="AE39" s="39">
        <v>0</v>
      </c>
      <c r="AF39" s="38">
        <f t="shared" si="5"/>
        <v>4</v>
      </c>
      <c r="AG39" s="39">
        <v>1</v>
      </c>
      <c r="AH39" s="39">
        <v>2</v>
      </c>
      <c r="AI39" s="38">
        <f t="shared" si="6"/>
        <v>3</v>
      </c>
      <c r="AJ39" s="37">
        <f t="shared" si="7"/>
        <v>4</v>
      </c>
      <c r="AK39" s="37">
        <f t="shared" si="8"/>
        <v>17</v>
      </c>
      <c r="AL39" s="37">
        <f t="shared" si="9"/>
        <v>1</v>
      </c>
      <c r="AM39" s="37">
        <f t="shared" si="10"/>
        <v>11</v>
      </c>
      <c r="AN39" s="38">
        <f t="shared" si="11"/>
        <v>33</v>
      </c>
      <c r="AO39" s="27"/>
    </row>
    <row r="40" spans="1:41" ht="20.100000000000001" customHeight="1">
      <c r="A40" s="24"/>
      <c r="B40" s="35" t="s">
        <v>27</v>
      </c>
      <c r="C40" s="37">
        <v>2</v>
      </c>
      <c r="D40" s="37">
        <v>6</v>
      </c>
      <c r="E40" s="38">
        <f t="shared" si="1"/>
        <v>8</v>
      </c>
      <c r="F40" s="37">
        <v>2</v>
      </c>
      <c r="G40" s="37">
        <v>5</v>
      </c>
      <c r="H40" s="38">
        <f t="shared" si="2"/>
        <v>7</v>
      </c>
      <c r="I40" s="37">
        <v>0</v>
      </c>
      <c r="J40" s="37">
        <v>0</v>
      </c>
      <c r="K40" s="38">
        <f t="shared" si="0"/>
        <v>0</v>
      </c>
      <c r="L40" s="37">
        <v>3</v>
      </c>
      <c r="M40" s="37">
        <v>11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8">
        <f t="shared" si="3"/>
        <v>14</v>
      </c>
      <c r="W40" s="37">
        <v>0</v>
      </c>
      <c r="X40" s="37">
        <v>0</v>
      </c>
      <c r="Y40" s="37">
        <v>0</v>
      </c>
      <c r="Z40" s="37">
        <v>0</v>
      </c>
      <c r="AA40" s="38">
        <f t="shared" si="4"/>
        <v>0</v>
      </c>
      <c r="AB40" s="37">
        <v>1</v>
      </c>
      <c r="AC40" s="37">
        <v>2</v>
      </c>
      <c r="AD40" s="37">
        <v>0</v>
      </c>
      <c r="AE40" s="37">
        <v>0</v>
      </c>
      <c r="AF40" s="38">
        <f t="shared" si="5"/>
        <v>3</v>
      </c>
      <c r="AG40" s="37">
        <v>2</v>
      </c>
      <c r="AH40" s="37">
        <v>1</v>
      </c>
      <c r="AI40" s="38">
        <f t="shared" si="6"/>
        <v>3</v>
      </c>
      <c r="AJ40" s="37">
        <f t="shared" si="7"/>
        <v>7</v>
      </c>
      <c r="AK40" s="37">
        <f t="shared" si="8"/>
        <v>14</v>
      </c>
      <c r="AL40" s="37">
        <f t="shared" si="9"/>
        <v>3</v>
      </c>
      <c r="AM40" s="37">
        <f t="shared" si="10"/>
        <v>11</v>
      </c>
      <c r="AN40" s="38">
        <f t="shared" si="11"/>
        <v>35</v>
      </c>
      <c r="AO40" s="27"/>
    </row>
    <row r="41" spans="1:41" ht="20.100000000000001" customHeight="1">
      <c r="A41" s="22"/>
      <c r="B41" s="36" t="s">
        <v>28</v>
      </c>
      <c r="C41" s="39">
        <v>0</v>
      </c>
      <c r="D41" s="39">
        <v>0</v>
      </c>
      <c r="E41" s="38">
        <f t="shared" si="1"/>
        <v>0</v>
      </c>
      <c r="F41" s="39">
        <v>0</v>
      </c>
      <c r="G41" s="39">
        <v>4</v>
      </c>
      <c r="H41" s="38">
        <f t="shared" si="2"/>
        <v>4</v>
      </c>
      <c r="I41" s="39">
        <v>0</v>
      </c>
      <c r="J41" s="39">
        <v>0</v>
      </c>
      <c r="K41" s="38">
        <f t="shared" si="0"/>
        <v>0</v>
      </c>
      <c r="L41" s="39">
        <v>4</v>
      </c>
      <c r="M41" s="39">
        <v>14</v>
      </c>
      <c r="N41" s="39">
        <v>0</v>
      </c>
      <c r="O41" s="39">
        <v>1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8">
        <f t="shared" si="3"/>
        <v>19</v>
      </c>
      <c r="W41" s="39">
        <v>0</v>
      </c>
      <c r="X41" s="39">
        <v>1</v>
      </c>
      <c r="Y41" s="39">
        <v>0</v>
      </c>
      <c r="Z41" s="39">
        <v>0</v>
      </c>
      <c r="AA41" s="38">
        <f t="shared" si="4"/>
        <v>1</v>
      </c>
      <c r="AB41" s="39">
        <v>0</v>
      </c>
      <c r="AC41" s="39">
        <v>4</v>
      </c>
      <c r="AD41" s="39">
        <v>0</v>
      </c>
      <c r="AE41" s="39">
        <v>0</v>
      </c>
      <c r="AF41" s="38">
        <f t="shared" si="5"/>
        <v>4</v>
      </c>
      <c r="AG41" s="39">
        <v>1</v>
      </c>
      <c r="AH41" s="39">
        <v>0</v>
      </c>
      <c r="AI41" s="38">
        <f t="shared" si="6"/>
        <v>1</v>
      </c>
      <c r="AJ41" s="37">
        <f t="shared" si="7"/>
        <v>1</v>
      </c>
      <c r="AK41" s="37">
        <f t="shared" si="8"/>
        <v>9</v>
      </c>
      <c r="AL41" s="37">
        <f t="shared" si="9"/>
        <v>4</v>
      </c>
      <c r="AM41" s="37">
        <f t="shared" si="10"/>
        <v>15</v>
      </c>
      <c r="AN41" s="38">
        <f t="shared" si="11"/>
        <v>29</v>
      </c>
      <c r="AO41" s="27"/>
    </row>
    <row r="42" spans="1:41" ht="20.100000000000001" customHeight="1">
      <c r="A42" s="24"/>
      <c r="B42" s="35" t="s">
        <v>29</v>
      </c>
      <c r="C42" s="37">
        <v>4</v>
      </c>
      <c r="D42" s="37">
        <v>5</v>
      </c>
      <c r="E42" s="38">
        <f>SUM(C42:D42)</f>
        <v>9</v>
      </c>
      <c r="F42" s="37">
        <v>1</v>
      </c>
      <c r="G42" s="37">
        <v>2</v>
      </c>
      <c r="H42" s="38">
        <f t="shared" si="2"/>
        <v>3</v>
      </c>
      <c r="I42" s="37">
        <v>0</v>
      </c>
      <c r="J42" s="37">
        <v>0</v>
      </c>
      <c r="K42" s="38">
        <f t="shared" si="0"/>
        <v>0</v>
      </c>
      <c r="L42" s="37">
        <v>1</v>
      </c>
      <c r="M42" s="37">
        <v>10</v>
      </c>
      <c r="N42" s="37">
        <v>0</v>
      </c>
      <c r="O42" s="37">
        <v>1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8">
        <f t="shared" si="3"/>
        <v>12</v>
      </c>
      <c r="W42" s="37">
        <v>0</v>
      </c>
      <c r="X42" s="37">
        <v>0</v>
      </c>
      <c r="Y42" s="37">
        <v>0</v>
      </c>
      <c r="Z42" s="37">
        <v>0</v>
      </c>
      <c r="AA42" s="38">
        <f t="shared" si="4"/>
        <v>0</v>
      </c>
      <c r="AB42" s="37">
        <v>9</v>
      </c>
      <c r="AC42" s="37">
        <v>13</v>
      </c>
      <c r="AD42" s="37">
        <v>0</v>
      </c>
      <c r="AE42" s="37">
        <v>0</v>
      </c>
      <c r="AF42" s="38">
        <f t="shared" si="5"/>
        <v>22</v>
      </c>
      <c r="AG42" s="37">
        <v>3</v>
      </c>
      <c r="AH42" s="37">
        <v>6</v>
      </c>
      <c r="AI42" s="38">
        <f t="shared" si="6"/>
        <v>9</v>
      </c>
      <c r="AJ42" s="37">
        <f t="shared" si="7"/>
        <v>17</v>
      </c>
      <c r="AK42" s="37">
        <f t="shared" si="8"/>
        <v>26</v>
      </c>
      <c r="AL42" s="37">
        <f t="shared" si="9"/>
        <v>1</v>
      </c>
      <c r="AM42" s="37">
        <f t="shared" si="10"/>
        <v>11</v>
      </c>
      <c r="AN42" s="38">
        <f t="shared" si="11"/>
        <v>55</v>
      </c>
      <c r="AO42" s="27"/>
    </row>
    <row r="43" spans="1:41" ht="20.100000000000001" customHeight="1">
      <c r="A43" s="22"/>
      <c r="B43" s="36" t="s">
        <v>30</v>
      </c>
      <c r="C43" s="39">
        <v>0</v>
      </c>
      <c r="D43" s="39">
        <v>3</v>
      </c>
      <c r="E43" s="38">
        <f>SUM(C43:D43)</f>
        <v>3</v>
      </c>
      <c r="F43" s="39">
        <v>1</v>
      </c>
      <c r="G43" s="39">
        <v>0</v>
      </c>
      <c r="H43" s="38">
        <f t="shared" si="2"/>
        <v>1</v>
      </c>
      <c r="I43" s="39">
        <v>0</v>
      </c>
      <c r="J43" s="39">
        <v>0</v>
      </c>
      <c r="K43" s="38">
        <f t="shared" si="0"/>
        <v>0</v>
      </c>
      <c r="L43" s="39">
        <v>0</v>
      </c>
      <c r="M43" s="39">
        <v>6</v>
      </c>
      <c r="N43" s="39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8">
        <f t="shared" si="3"/>
        <v>6</v>
      </c>
      <c r="W43" s="39">
        <v>0</v>
      </c>
      <c r="X43" s="39">
        <v>0</v>
      </c>
      <c r="Y43" s="39">
        <v>0</v>
      </c>
      <c r="Z43" s="39">
        <v>0</v>
      </c>
      <c r="AA43" s="38">
        <f t="shared" si="4"/>
        <v>0</v>
      </c>
      <c r="AB43" s="39">
        <v>0</v>
      </c>
      <c r="AC43" s="39">
        <v>3</v>
      </c>
      <c r="AD43" s="39">
        <v>0</v>
      </c>
      <c r="AE43" s="39">
        <v>0</v>
      </c>
      <c r="AF43" s="38">
        <f t="shared" si="5"/>
        <v>3</v>
      </c>
      <c r="AG43" s="39">
        <v>1</v>
      </c>
      <c r="AH43" s="39">
        <v>0</v>
      </c>
      <c r="AI43" s="38">
        <f t="shared" si="6"/>
        <v>1</v>
      </c>
      <c r="AJ43" s="37">
        <f t="shared" si="7"/>
        <v>2</v>
      </c>
      <c r="AK43" s="37">
        <f t="shared" si="8"/>
        <v>6</v>
      </c>
      <c r="AL43" s="37">
        <f t="shared" si="9"/>
        <v>0</v>
      </c>
      <c r="AM43" s="37">
        <f t="shared" si="10"/>
        <v>6</v>
      </c>
      <c r="AN43" s="38">
        <f t="shared" si="11"/>
        <v>14</v>
      </c>
      <c r="AO43" s="27"/>
    </row>
    <row r="44" spans="1:41" ht="20.100000000000001" customHeight="1">
      <c r="A44" s="24"/>
      <c r="B44" s="35" t="s">
        <v>52</v>
      </c>
      <c r="C44" s="37">
        <v>5</v>
      </c>
      <c r="D44" s="37">
        <v>4</v>
      </c>
      <c r="E44" s="38">
        <f t="shared" si="1"/>
        <v>9</v>
      </c>
      <c r="F44" s="37">
        <v>1</v>
      </c>
      <c r="G44" s="37">
        <v>0</v>
      </c>
      <c r="H44" s="38">
        <f t="shared" si="2"/>
        <v>1</v>
      </c>
      <c r="I44" s="37">
        <v>0</v>
      </c>
      <c r="J44" s="37">
        <v>0</v>
      </c>
      <c r="K44" s="38">
        <f t="shared" ref="K44:K62" si="12">SUM(I44:J44)</f>
        <v>0</v>
      </c>
      <c r="L44" s="37">
        <v>0</v>
      </c>
      <c r="M44" s="37">
        <v>3</v>
      </c>
      <c r="N44" s="37">
        <v>0</v>
      </c>
      <c r="O44" s="37">
        <v>3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38">
        <f t="shared" si="3"/>
        <v>6</v>
      </c>
      <c r="W44" s="37">
        <v>0</v>
      </c>
      <c r="X44" s="37">
        <v>0</v>
      </c>
      <c r="Y44" s="37">
        <v>0</v>
      </c>
      <c r="Z44" s="37">
        <v>0</v>
      </c>
      <c r="AA44" s="38">
        <f t="shared" si="4"/>
        <v>0</v>
      </c>
      <c r="AB44" s="37">
        <v>0</v>
      </c>
      <c r="AC44" s="37">
        <v>2</v>
      </c>
      <c r="AD44" s="37">
        <v>0</v>
      </c>
      <c r="AE44" s="37">
        <v>0</v>
      </c>
      <c r="AF44" s="38">
        <f t="shared" si="5"/>
        <v>2</v>
      </c>
      <c r="AG44" s="37">
        <v>2</v>
      </c>
      <c r="AH44" s="37">
        <v>3</v>
      </c>
      <c r="AI44" s="38">
        <f t="shared" si="6"/>
        <v>5</v>
      </c>
      <c r="AJ44" s="37">
        <f t="shared" si="7"/>
        <v>8</v>
      </c>
      <c r="AK44" s="37">
        <f t="shared" si="8"/>
        <v>9</v>
      </c>
      <c r="AL44" s="37">
        <f t="shared" si="9"/>
        <v>0</v>
      </c>
      <c r="AM44" s="37">
        <f t="shared" si="10"/>
        <v>6</v>
      </c>
      <c r="AN44" s="38">
        <f t="shared" si="11"/>
        <v>23</v>
      </c>
      <c r="AO44" s="27"/>
    </row>
    <row r="45" spans="1:41" ht="20.100000000000001" customHeight="1">
      <c r="A45" s="22"/>
      <c r="B45" s="36" t="s">
        <v>53</v>
      </c>
      <c r="C45" s="39">
        <v>1</v>
      </c>
      <c r="D45" s="39">
        <v>2</v>
      </c>
      <c r="E45" s="38">
        <f t="shared" si="1"/>
        <v>3</v>
      </c>
      <c r="F45" s="39">
        <v>0</v>
      </c>
      <c r="G45" s="39">
        <v>1</v>
      </c>
      <c r="H45" s="38">
        <f t="shared" si="2"/>
        <v>1</v>
      </c>
      <c r="I45" s="39">
        <v>0</v>
      </c>
      <c r="J45" s="39">
        <v>0</v>
      </c>
      <c r="K45" s="38">
        <f t="shared" si="12"/>
        <v>0</v>
      </c>
      <c r="L45" s="39">
        <v>1</v>
      </c>
      <c r="M45" s="39">
        <v>3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8">
        <f t="shared" si="3"/>
        <v>4</v>
      </c>
      <c r="W45" s="39">
        <v>0</v>
      </c>
      <c r="X45" s="39">
        <v>0</v>
      </c>
      <c r="Y45" s="39">
        <v>0</v>
      </c>
      <c r="Z45" s="39">
        <v>0</v>
      </c>
      <c r="AA45" s="38">
        <f t="shared" si="4"/>
        <v>0</v>
      </c>
      <c r="AB45" s="39">
        <v>2</v>
      </c>
      <c r="AC45" s="39">
        <v>0</v>
      </c>
      <c r="AD45" s="39">
        <v>0</v>
      </c>
      <c r="AE45" s="39">
        <v>0</v>
      </c>
      <c r="AF45" s="38">
        <f t="shared" si="5"/>
        <v>2</v>
      </c>
      <c r="AG45" s="39">
        <v>0</v>
      </c>
      <c r="AH45" s="39">
        <v>1</v>
      </c>
      <c r="AI45" s="38">
        <f t="shared" si="6"/>
        <v>1</v>
      </c>
      <c r="AJ45" s="37">
        <f t="shared" si="7"/>
        <v>3</v>
      </c>
      <c r="AK45" s="37">
        <f t="shared" si="8"/>
        <v>4</v>
      </c>
      <c r="AL45" s="37">
        <f t="shared" si="9"/>
        <v>1</v>
      </c>
      <c r="AM45" s="37">
        <f t="shared" si="10"/>
        <v>3</v>
      </c>
      <c r="AN45" s="38">
        <f t="shared" si="11"/>
        <v>11</v>
      </c>
      <c r="AO45" s="27"/>
    </row>
    <row r="46" spans="1:41" ht="20.100000000000001" customHeight="1">
      <c r="A46" s="24"/>
      <c r="B46" s="35" t="s">
        <v>54</v>
      </c>
      <c r="C46" s="37">
        <v>5</v>
      </c>
      <c r="D46" s="37">
        <v>3</v>
      </c>
      <c r="E46" s="38">
        <f t="shared" si="1"/>
        <v>8</v>
      </c>
      <c r="F46" s="37">
        <v>1</v>
      </c>
      <c r="G46" s="37">
        <v>0</v>
      </c>
      <c r="H46" s="38">
        <f t="shared" si="2"/>
        <v>1</v>
      </c>
      <c r="I46" s="37">
        <v>0</v>
      </c>
      <c r="J46" s="37">
        <v>2</v>
      </c>
      <c r="K46" s="38">
        <f t="shared" si="12"/>
        <v>2</v>
      </c>
      <c r="L46" s="37">
        <v>4</v>
      </c>
      <c r="M46" s="37">
        <v>16</v>
      </c>
      <c r="N46" s="37">
        <v>1</v>
      </c>
      <c r="O46" s="37">
        <v>4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8">
        <f t="shared" si="3"/>
        <v>25</v>
      </c>
      <c r="W46" s="37">
        <v>0</v>
      </c>
      <c r="X46" s="37">
        <v>0</v>
      </c>
      <c r="Y46" s="37">
        <v>0</v>
      </c>
      <c r="Z46" s="37">
        <v>0</v>
      </c>
      <c r="AA46" s="38">
        <f t="shared" si="4"/>
        <v>0</v>
      </c>
      <c r="AB46" s="37">
        <v>4</v>
      </c>
      <c r="AC46" s="37">
        <v>4</v>
      </c>
      <c r="AD46" s="37">
        <v>0</v>
      </c>
      <c r="AE46" s="37">
        <v>0</v>
      </c>
      <c r="AF46" s="38">
        <f t="shared" si="5"/>
        <v>8</v>
      </c>
      <c r="AG46" s="37">
        <v>0</v>
      </c>
      <c r="AH46" s="37">
        <v>4</v>
      </c>
      <c r="AI46" s="38">
        <f t="shared" si="6"/>
        <v>4</v>
      </c>
      <c r="AJ46" s="37">
        <f t="shared" si="7"/>
        <v>10</v>
      </c>
      <c r="AK46" s="37">
        <f t="shared" si="8"/>
        <v>13</v>
      </c>
      <c r="AL46" s="37">
        <f t="shared" si="9"/>
        <v>5</v>
      </c>
      <c r="AM46" s="37">
        <f t="shared" si="10"/>
        <v>20</v>
      </c>
      <c r="AN46" s="38">
        <f t="shared" si="11"/>
        <v>48</v>
      </c>
      <c r="AO46" s="27"/>
    </row>
    <row r="47" spans="1:41" ht="20.100000000000001" customHeight="1">
      <c r="A47" s="28"/>
      <c r="B47" s="36" t="s">
        <v>31</v>
      </c>
      <c r="C47" s="39">
        <v>0</v>
      </c>
      <c r="D47" s="39">
        <v>2</v>
      </c>
      <c r="E47" s="38">
        <f t="shared" si="1"/>
        <v>2</v>
      </c>
      <c r="F47" s="39">
        <v>1</v>
      </c>
      <c r="G47" s="39">
        <v>2</v>
      </c>
      <c r="H47" s="38">
        <f t="shared" si="2"/>
        <v>3</v>
      </c>
      <c r="I47" s="39">
        <v>0</v>
      </c>
      <c r="J47" s="39">
        <v>0</v>
      </c>
      <c r="K47" s="38">
        <f t="shared" si="12"/>
        <v>0</v>
      </c>
      <c r="L47" s="39">
        <v>3</v>
      </c>
      <c r="M47" s="39">
        <v>3</v>
      </c>
      <c r="N47" s="39">
        <v>0</v>
      </c>
      <c r="O47" s="39">
        <v>2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8">
        <f t="shared" si="3"/>
        <v>8</v>
      </c>
      <c r="W47" s="39">
        <v>0</v>
      </c>
      <c r="X47" s="39">
        <v>0</v>
      </c>
      <c r="Y47" s="39">
        <v>0</v>
      </c>
      <c r="Z47" s="39">
        <v>0</v>
      </c>
      <c r="AA47" s="38">
        <f t="shared" si="4"/>
        <v>0</v>
      </c>
      <c r="AB47" s="39">
        <v>0</v>
      </c>
      <c r="AC47" s="39">
        <v>1</v>
      </c>
      <c r="AD47" s="39">
        <v>0</v>
      </c>
      <c r="AE47" s="39">
        <v>0</v>
      </c>
      <c r="AF47" s="38">
        <f t="shared" si="5"/>
        <v>1</v>
      </c>
      <c r="AG47" s="39">
        <v>0</v>
      </c>
      <c r="AH47" s="39">
        <v>3</v>
      </c>
      <c r="AI47" s="38">
        <f t="shared" si="6"/>
        <v>3</v>
      </c>
      <c r="AJ47" s="37">
        <f t="shared" si="7"/>
        <v>1</v>
      </c>
      <c r="AK47" s="37">
        <f t="shared" si="8"/>
        <v>8</v>
      </c>
      <c r="AL47" s="37">
        <f t="shared" si="9"/>
        <v>3</v>
      </c>
      <c r="AM47" s="37">
        <f t="shared" si="10"/>
        <v>5</v>
      </c>
      <c r="AN47" s="38">
        <f t="shared" si="11"/>
        <v>17</v>
      </c>
      <c r="AO47" s="27"/>
    </row>
    <row r="48" spans="1:41" ht="20.100000000000001" customHeight="1">
      <c r="A48" s="24"/>
      <c r="B48" s="35" t="s">
        <v>32</v>
      </c>
      <c r="C48" s="37">
        <v>0</v>
      </c>
      <c r="D48" s="37">
        <v>0</v>
      </c>
      <c r="E48" s="38">
        <f t="shared" si="1"/>
        <v>0</v>
      </c>
      <c r="F48" s="37">
        <v>0</v>
      </c>
      <c r="G48" s="37">
        <v>0</v>
      </c>
      <c r="H48" s="38">
        <f t="shared" si="2"/>
        <v>0</v>
      </c>
      <c r="I48" s="37">
        <v>1</v>
      </c>
      <c r="J48" s="37">
        <v>0</v>
      </c>
      <c r="K48" s="38">
        <f t="shared" si="12"/>
        <v>1</v>
      </c>
      <c r="L48" s="37">
        <v>1</v>
      </c>
      <c r="M48" s="37">
        <v>2</v>
      </c>
      <c r="N48" s="37">
        <v>0</v>
      </c>
      <c r="O48" s="37">
        <v>2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8">
        <f t="shared" si="3"/>
        <v>5</v>
      </c>
      <c r="W48" s="37">
        <v>1</v>
      </c>
      <c r="X48" s="37">
        <v>0</v>
      </c>
      <c r="Y48" s="37">
        <v>0</v>
      </c>
      <c r="Z48" s="37">
        <v>0</v>
      </c>
      <c r="AA48" s="38">
        <f t="shared" si="4"/>
        <v>1</v>
      </c>
      <c r="AB48" s="37">
        <v>0</v>
      </c>
      <c r="AC48" s="37">
        <v>0</v>
      </c>
      <c r="AD48" s="37">
        <v>0</v>
      </c>
      <c r="AE48" s="37">
        <v>0</v>
      </c>
      <c r="AF48" s="38">
        <f t="shared" si="5"/>
        <v>0</v>
      </c>
      <c r="AG48" s="37">
        <v>1</v>
      </c>
      <c r="AH48" s="37">
        <v>1</v>
      </c>
      <c r="AI48" s="38">
        <f t="shared" si="6"/>
        <v>2</v>
      </c>
      <c r="AJ48" s="37">
        <f t="shared" si="7"/>
        <v>3</v>
      </c>
      <c r="AK48" s="37">
        <f t="shared" si="8"/>
        <v>1</v>
      </c>
      <c r="AL48" s="37">
        <f t="shared" si="9"/>
        <v>1</v>
      </c>
      <c r="AM48" s="37">
        <f t="shared" si="10"/>
        <v>4</v>
      </c>
      <c r="AN48" s="38">
        <f t="shared" si="11"/>
        <v>9</v>
      </c>
      <c r="AO48" s="27"/>
    </row>
    <row r="49" spans="1:41" ht="20.100000000000001" customHeight="1">
      <c r="A49" s="22"/>
      <c r="B49" s="36" t="s">
        <v>33</v>
      </c>
      <c r="C49" s="39">
        <v>0</v>
      </c>
      <c r="D49" s="39">
        <v>0</v>
      </c>
      <c r="E49" s="38">
        <f t="shared" si="1"/>
        <v>0</v>
      </c>
      <c r="F49" s="39">
        <v>11</v>
      </c>
      <c r="G49" s="39">
        <v>7</v>
      </c>
      <c r="H49" s="38">
        <f t="shared" si="2"/>
        <v>18</v>
      </c>
      <c r="I49" s="39">
        <v>0</v>
      </c>
      <c r="J49" s="39">
        <v>0</v>
      </c>
      <c r="K49" s="38">
        <f t="shared" si="12"/>
        <v>0</v>
      </c>
      <c r="L49" s="39">
        <v>25</v>
      </c>
      <c r="M49" s="39">
        <v>70</v>
      </c>
      <c r="N49" s="39">
        <v>0</v>
      </c>
      <c r="O49" s="39">
        <v>8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8">
        <f t="shared" si="3"/>
        <v>103</v>
      </c>
      <c r="W49" s="39">
        <v>0</v>
      </c>
      <c r="X49" s="39">
        <v>0</v>
      </c>
      <c r="Y49" s="39">
        <v>0</v>
      </c>
      <c r="Z49" s="39">
        <v>0</v>
      </c>
      <c r="AA49" s="38">
        <f t="shared" si="4"/>
        <v>0</v>
      </c>
      <c r="AB49" s="39">
        <v>4</v>
      </c>
      <c r="AC49" s="39">
        <v>14</v>
      </c>
      <c r="AD49" s="39">
        <v>0</v>
      </c>
      <c r="AE49" s="39">
        <v>0</v>
      </c>
      <c r="AF49" s="38">
        <f t="shared" si="5"/>
        <v>18</v>
      </c>
      <c r="AG49" s="39">
        <v>1</v>
      </c>
      <c r="AH49" s="39">
        <v>0</v>
      </c>
      <c r="AI49" s="38">
        <f t="shared" si="6"/>
        <v>1</v>
      </c>
      <c r="AJ49" s="37">
        <f t="shared" si="7"/>
        <v>16</v>
      </c>
      <c r="AK49" s="37">
        <f t="shared" si="8"/>
        <v>21</v>
      </c>
      <c r="AL49" s="37">
        <f t="shared" si="9"/>
        <v>25</v>
      </c>
      <c r="AM49" s="37">
        <f t="shared" si="10"/>
        <v>78</v>
      </c>
      <c r="AN49" s="38">
        <f t="shared" si="11"/>
        <v>140</v>
      </c>
      <c r="AO49" s="27"/>
    </row>
    <row r="50" spans="1:41" ht="20.100000000000001" customHeight="1">
      <c r="A50" s="24"/>
      <c r="B50" s="35" t="s">
        <v>34</v>
      </c>
      <c r="C50" s="37">
        <v>1</v>
      </c>
      <c r="D50" s="37">
        <v>1</v>
      </c>
      <c r="E50" s="38">
        <f t="shared" si="1"/>
        <v>2</v>
      </c>
      <c r="F50" s="37">
        <v>2</v>
      </c>
      <c r="G50" s="37">
        <v>2</v>
      </c>
      <c r="H50" s="38">
        <f t="shared" si="2"/>
        <v>4</v>
      </c>
      <c r="I50" s="37">
        <v>0</v>
      </c>
      <c r="J50" s="37">
        <v>0</v>
      </c>
      <c r="K50" s="38">
        <f t="shared" si="12"/>
        <v>0</v>
      </c>
      <c r="L50" s="37">
        <v>6</v>
      </c>
      <c r="M50" s="37">
        <v>22</v>
      </c>
      <c r="N50" s="37">
        <v>7</v>
      </c>
      <c r="O50" s="37">
        <v>28</v>
      </c>
      <c r="P50" s="37">
        <v>3</v>
      </c>
      <c r="Q50" s="37">
        <v>18</v>
      </c>
      <c r="R50" s="37">
        <v>0</v>
      </c>
      <c r="S50" s="37">
        <v>0</v>
      </c>
      <c r="T50" s="37">
        <v>0</v>
      </c>
      <c r="U50" s="37">
        <v>0</v>
      </c>
      <c r="V50" s="38">
        <f t="shared" si="3"/>
        <v>84</v>
      </c>
      <c r="W50" s="37">
        <v>0</v>
      </c>
      <c r="X50" s="37">
        <v>0</v>
      </c>
      <c r="Y50" s="37">
        <v>0</v>
      </c>
      <c r="Z50" s="37">
        <v>0</v>
      </c>
      <c r="AA50" s="38">
        <f t="shared" si="4"/>
        <v>0</v>
      </c>
      <c r="AB50" s="37">
        <v>0</v>
      </c>
      <c r="AC50" s="37">
        <v>0</v>
      </c>
      <c r="AD50" s="37">
        <v>0</v>
      </c>
      <c r="AE50" s="37">
        <v>0</v>
      </c>
      <c r="AF50" s="38">
        <f t="shared" si="5"/>
        <v>0</v>
      </c>
      <c r="AG50" s="37">
        <v>0</v>
      </c>
      <c r="AH50" s="37">
        <v>5</v>
      </c>
      <c r="AI50" s="38">
        <f t="shared" si="6"/>
        <v>5</v>
      </c>
      <c r="AJ50" s="37">
        <f t="shared" si="7"/>
        <v>3</v>
      </c>
      <c r="AK50" s="37">
        <f t="shared" si="8"/>
        <v>8</v>
      </c>
      <c r="AL50" s="37">
        <f t="shared" si="9"/>
        <v>16</v>
      </c>
      <c r="AM50" s="37">
        <f t="shared" si="10"/>
        <v>68</v>
      </c>
      <c r="AN50" s="38">
        <f t="shared" si="11"/>
        <v>95</v>
      </c>
      <c r="AO50" s="27"/>
    </row>
    <row r="51" spans="1:41" ht="20.100000000000001" customHeight="1">
      <c r="A51" s="22"/>
      <c r="B51" s="36" t="s">
        <v>35</v>
      </c>
      <c r="C51" s="39">
        <v>0</v>
      </c>
      <c r="D51" s="39">
        <v>0</v>
      </c>
      <c r="E51" s="38">
        <f t="shared" si="1"/>
        <v>0</v>
      </c>
      <c r="F51" s="39">
        <v>1</v>
      </c>
      <c r="G51" s="39">
        <v>3</v>
      </c>
      <c r="H51" s="38">
        <f t="shared" si="2"/>
        <v>4</v>
      </c>
      <c r="I51" s="39">
        <v>0</v>
      </c>
      <c r="J51" s="39">
        <v>0</v>
      </c>
      <c r="K51" s="38">
        <f t="shared" si="12"/>
        <v>0</v>
      </c>
      <c r="L51" s="39">
        <v>7</v>
      </c>
      <c r="M51" s="39">
        <v>14</v>
      </c>
      <c r="N51" s="39">
        <v>0</v>
      </c>
      <c r="O51" s="39">
        <v>3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8">
        <f t="shared" si="3"/>
        <v>24</v>
      </c>
      <c r="W51" s="39">
        <v>0</v>
      </c>
      <c r="X51" s="39">
        <v>0</v>
      </c>
      <c r="Y51" s="39">
        <v>0</v>
      </c>
      <c r="Z51" s="39">
        <v>0</v>
      </c>
      <c r="AA51" s="38">
        <f t="shared" si="4"/>
        <v>0</v>
      </c>
      <c r="AB51" s="39">
        <v>0</v>
      </c>
      <c r="AC51" s="39">
        <v>2</v>
      </c>
      <c r="AD51" s="39">
        <v>0</v>
      </c>
      <c r="AE51" s="39">
        <v>0</v>
      </c>
      <c r="AF51" s="38">
        <f t="shared" si="5"/>
        <v>2</v>
      </c>
      <c r="AG51" s="39">
        <v>1</v>
      </c>
      <c r="AH51" s="39">
        <v>1</v>
      </c>
      <c r="AI51" s="38">
        <f t="shared" si="6"/>
        <v>2</v>
      </c>
      <c r="AJ51" s="37">
        <f t="shared" si="7"/>
        <v>2</v>
      </c>
      <c r="AK51" s="37">
        <f t="shared" si="8"/>
        <v>6</v>
      </c>
      <c r="AL51" s="37">
        <f t="shared" si="9"/>
        <v>7</v>
      </c>
      <c r="AM51" s="37">
        <f t="shared" si="10"/>
        <v>17</v>
      </c>
      <c r="AN51" s="38">
        <f t="shared" si="11"/>
        <v>32</v>
      </c>
      <c r="AO51" s="27"/>
    </row>
    <row r="52" spans="1:41" ht="20.100000000000001" customHeight="1">
      <c r="A52" s="24"/>
      <c r="B52" s="35" t="s">
        <v>36</v>
      </c>
      <c r="C52" s="37">
        <v>0</v>
      </c>
      <c r="D52" s="37">
        <v>2</v>
      </c>
      <c r="E52" s="38">
        <f t="shared" si="1"/>
        <v>2</v>
      </c>
      <c r="F52" s="37">
        <v>1</v>
      </c>
      <c r="G52" s="37">
        <v>6</v>
      </c>
      <c r="H52" s="38">
        <f t="shared" si="2"/>
        <v>7</v>
      </c>
      <c r="I52" s="37">
        <v>0</v>
      </c>
      <c r="J52" s="37">
        <v>0</v>
      </c>
      <c r="K52" s="38">
        <f t="shared" si="12"/>
        <v>0</v>
      </c>
      <c r="L52" s="37">
        <v>3</v>
      </c>
      <c r="M52" s="37">
        <v>25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8">
        <f t="shared" si="3"/>
        <v>28</v>
      </c>
      <c r="W52" s="37">
        <v>0</v>
      </c>
      <c r="X52" s="37">
        <v>0</v>
      </c>
      <c r="Y52" s="37">
        <v>0</v>
      </c>
      <c r="Z52" s="37">
        <v>0</v>
      </c>
      <c r="AA52" s="38">
        <f t="shared" si="4"/>
        <v>0</v>
      </c>
      <c r="AB52" s="37">
        <v>1</v>
      </c>
      <c r="AC52" s="37">
        <v>6</v>
      </c>
      <c r="AD52" s="37">
        <v>0</v>
      </c>
      <c r="AE52" s="37">
        <v>0</v>
      </c>
      <c r="AF52" s="38">
        <f t="shared" si="5"/>
        <v>7</v>
      </c>
      <c r="AG52" s="37">
        <v>1</v>
      </c>
      <c r="AH52" s="37">
        <v>0</v>
      </c>
      <c r="AI52" s="38">
        <f t="shared" si="6"/>
        <v>1</v>
      </c>
      <c r="AJ52" s="37">
        <f t="shared" si="7"/>
        <v>3</v>
      </c>
      <c r="AK52" s="37">
        <f t="shared" si="8"/>
        <v>14</v>
      </c>
      <c r="AL52" s="37">
        <f t="shared" si="9"/>
        <v>3</v>
      </c>
      <c r="AM52" s="37">
        <f t="shared" si="10"/>
        <v>25</v>
      </c>
      <c r="AN52" s="38">
        <f t="shared" si="11"/>
        <v>45</v>
      </c>
      <c r="AO52" s="27"/>
    </row>
    <row r="53" spans="1:41" ht="20.100000000000001" customHeight="1">
      <c r="A53" s="22"/>
      <c r="B53" s="36" t="s">
        <v>37</v>
      </c>
      <c r="C53" s="39">
        <v>0</v>
      </c>
      <c r="D53" s="39">
        <v>6</v>
      </c>
      <c r="E53" s="38">
        <f t="shared" si="1"/>
        <v>6</v>
      </c>
      <c r="F53" s="39">
        <v>1</v>
      </c>
      <c r="G53" s="39">
        <v>2</v>
      </c>
      <c r="H53" s="38">
        <f t="shared" si="2"/>
        <v>3</v>
      </c>
      <c r="I53" s="39">
        <v>0</v>
      </c>
      <c r="J53" s="39">
        <v>0</v>
      </c>
      <c r="K53" s="38">
        <f t="shared" si="12"/>
        <v>0</v>
      </c>
      <c r="L53" s="39">
        <v>0</v>
      </c>
      <c r="M53" s="39">
        <v>0</v>
      </c>
      <c r="N53" s="39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8">
        <f t="shared" si="3"/>
        <v>0</v>
      </c>
      <c r="W53" s="39">
        <v>0</v>
      </c>
      <c r="X53" s="39">
        <v>0</v>
      </c>
      <c r="Y53" s="39">
        <v>0</v>
      </c>
      <c r="Z53" s="39">
        <v>0</v>
      </c>
      <c r="AA53" s="38">
        <f t="shared" si="4"/>
        <v>0</v>
      </c>
      <c r="AB53" s="39">
        <v>4</v>
      </c>
      <c r="AC53" s="39">
        <v>12</v>
      </c>
      <c r="AD53" s="39">
        <v>0</v>
      </c>
      <c r="AE53" s="39">
        <v>0</v>
      </c>
      <c r="AF53" s="38">
        <f t="shared" si="5"/>
        <v>16</v>
      </c>
      <c r="AG53" s="39">
        <v>0</v>
      </c>
      <c r="AH53" s="39">
        <v>1</v>
      </c>
      <c r="AI53" s="38">
        <f t="shared" si="6"/>
        <v>1</v>
      </c>
      <c r="AJ53" s="37">
        <f t="shared" si="7"/>
        <v>5</v>
      </c>
      <c r="AK53" s="37">
        <f t="shared" si="8"/>
        <v>21</v>
      </c>
      <c r="AL53" s="37">
        <f t="shared" si="9"/>
        <v>0</v>
      </c>
      <c r="AM53" s="37">
        <f t="shared" si="10"/>
        <v>0</v>
      </c>
      <c r="AN53" s="38">
        <f t="shared" si="11"/>
        <v>26</v>
      </c>
      <c r="AO53" s="27"/>
    </row>
    <row r="54" spans="1:41" ht="20.100000000000001" customHeight="1">
      <c r="A54" s="24"/>
      <c r="B54" s="35" t="s">
        <v>38</v>
      </c>
      <c r="C54" s="37">
        <v>0</v>
      </c>
      <c r="D54" s="37">
        <v>0</v>
      </c>
      <c r="E54" s="38">
        <f t="shared" si="1"/>
        <v>0</v>
      </c>
      <c r="F54" s="37">
        <v>0</v>
      </c>
      <c r="G54" s="37">
        <v>0</v>
      </c>
      <c r="H54" s="38">
        <f t="shared" si="2"/>
        <v>0</v>
      </c>
      <c r="I54" s="37">
        <v>0</v>
      </c>
      <c r="J54" s="37">
        <v>0</v>
      </c>
      <c r="K54" s="38">
        <f t="shared" si="12"/>
        <v>0</v>
      </c>
      <c r="L54" s="37">
        <v>4</v>
      </c>
      <c r="M54" s="37">
        <v>13</v>
      </c>
      <c r="N54" s="37">
        <v>1</v>
      </c>
      <c r="O54" s="37">
        <v>2</v>
      </c>
      <c r="P54" s="37">
        <v>0</v>
      </c>
      <c r="Q54" s="37">
        <v>1</v>
      </c>
      <c r="R54" s="37">
        <v>0</v>
      </c>
      <c r="S54" s="37">
        <v>1</v>
      </c>
      <c r="T54" s="37">
        <v>0</v>
      </c>
      <c r="U54" s="37">
        <v>0</v>
      </c>
      <c r="V54" s="38">
        <f t="shared" si="3"/>
        <v>22</v>
      </c>
      <c r="W54" s="37">
        <v>0</v>
      </c>
      <c r="X54" s="37">
        <v>0</v>
      </c>
      <c r="Y54" s="37">
        <v>0</v>
      </c>
      <c r="Z54" s="37">
        <v>0</v>
      </c>
      <c r="AA54" s="38">
        <f t="shared" si="4"/>
        <v>0</v>
      </c>
      <c r="AB54" s="37">
        <v>0</v>
      </c>
      <c r="AC54" s="37">
        <v>2</v>
      </c>
      <c r="AD54" s="37">
        <v>0</v>
      </c>
      <c r="AE54" s="37">
        <v>0</v>
      </c>
      <c r="AF54" s="38">
        <f t="shared" si="5"/>
        <v>2</v>
      </c>
      <c r="AG54" s="37">
        <v>2</v>
      </c>
      <c r="AH54" s="37">
        <v>2</v>
      </c>
      <c r="AI54" s="38">
        <f t="shared" si="6"/>
        <v>4</v>
      </c>
      <c r="AJ54" s="37">
        <f t="shared" si="7"/>
        <v>2</v>
      </c>
      <c r="AK54" s="37">
        <f t="shared" si="8"/>
        <v>5</v>
      </c>
      <c r="AL54" s="37">
        <f t="shared" si="9"/>
        <v>5</v>
      </c>
      <c r="AM54" s="37">
        <f t="shared" si="10"/>
        <v>16</v>
      </c>
      <c r="AN54" s="38">
        <f t="shared" si="11"/>
        <v>28</v>
      </c>
      <c r="AO54" s="27"/>
    </row>
    <row r="55" spans="1:41" ht="20.100000000000001" customHeight="1">
      <c r="A55" s="22"/>
      <c r="B55" s="36" t="s">
        <v>39</v>
      </c>
      <c r="C55" s="39">
        <v>0</v>
      </c>
      <c r="D55" s="39">
        <v>0</v>
      </c>
      <c r="E55" s="38">
        <f t="shared" si="1"/>
        <v>0</v>
      </c>
      <c r="F55" s="39">
        <v>2</v>
      </c>
      <c r="G55" s="39">
        <v>0</v>
      </c>
      <c r="H55" s="38">
        <f t="shared" si="2"/>
        <v>2</v>
      </c>
      <c r="I55" s="39">
        <v>0</v>
      </c>
      <c r="J55" s="39">
        <v>0</v>
      </c>
      <c r="K55" s="38">
        <f t="shared" si="12"/>
        <v>0</v>
      </c>
      <c r="L55" s="39">
        <v>2</v>
      </c>
      <c r="M55" s="39">
        <v>2</v>
      </c>
      <c r="N55" s="39">
        <v>0</v>
      </c>
      <c r="O55" s="39">
        <v>2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8">
        <f t="shared" si="3"/>
        <v>6</v>
      </c>
      <c r="W55" s="39">
        <v>0</v>
      </c>
      <c r="X55" s="39">
        <v>0</v>
      </c>
      <c r="Y55" s="39">
        <v>0</v>
      </c>
      <c r="Z55" s="39">
        <v>0</v>
      </c>
      <c r="AA55" s="38">
        <f t="shared" si="4"/>
        <v>0</v>
      </c>
      <c r="AB55" s="39">
        <v>0</v>
      </c>
      <c r="AC55" s="39">
        <v>1</v>
      </c>
      <c r="AD55" s="39">
        <v>0</v>
      </c>
      <c r="AE55" s="39">
        <v>0</v>
      </c>
      <c r="AF55" s="38">
        <f t="shared" si="5"/>
        <v>1</v>
      </c>
      <c r="AG55" s="39">
        <v>1</v>
      </c>
      <c r="AH55" s="39">
        <v>1</v>
      </c>
      <c r="AI55" s="38">
        <f t="shared" si="6"/>
        <v>2</v>
      </c>
      <c r="AJ55" s="37">
        <f t="shared" si="7"/>
        <v>3</v>
      </c>
      <c r="AK55" s="37">
        <f t="shared" si="8"/>
        <v>2</v>
      </c>
      <c r="AL55" s="37">
        <f t="shared" si="9"/>
        <v>2</v>
      </c>
      <c r="AM55" s="37">
        <f t="shared" si="10"/>
        <v>4</v>
      </c>
      <c r="AN55" s="38">
        <f t="shared" si="11"/>
        <v>11</v>
      </c>
      <c r="AO55" s="27"/>
    </row>
    <row r="56" spans="1:41" ht="20.100000000000001" customHeight="1">
      <c r="A56" s="24"/>
      <c r="B56" s="35" t="s">
        <v>40</v>
      </c>
      <c r="C56" s="37">
        <v>0</v>
      </c>
      <c r="D56" s="37">
        <v>1</v>
      </c>
      <c r="E56" s="38">
        <f t="shared" si="1"/>
        <v>1</v>
      </c>
      <c r="F56" s="37">
        <v>0</v>
      </c>
      <c r="G56" s="37">
        <v>1</v>
      </c>
      <c r="H56" s="38">
        <f t="shared" si="2"/>
        <v>1</v>
      </c>
      <c r="I56" s="37">
        <v>0</v>
      </c>
      <c r="J56" s="37">
        <v>0</v>
      </c>
      <c r="K56" s="38">
        <f t="shared" si="12"/>
        <v>0</v>
      </c>
      <c r="L56" s="37">
        <v>1</v>
      </c>
      <c r="M56" s="37">
        <v>7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8">
        <f t="shared" si="3"/>
        <v>8</v>
      </c>
      <c r="W56" s="37">
        <v>0</v>
      </c>
      <c r="X56" s="37">
        <v>1</v>
      </c>
      <c r="Y56" s="37">
        <v>0</v>
      </c>
      <c r="Z56" s="37">
        <v>0</v>
      </c>
      <c r="AA56" s="38">
        <f t="shared" si="4"/>
        <v>1</v>
      </c>
      <c r="AB56" s="37">
        <v>1</v>
      </c>
      <c r="AC56" s="37">
        <v>7</v>
      </c>
      <c r="AD56" s="37">
        <v>0</v>
      </c>
      <c r="AE56" s="37">
        <v>1</v>
      </c>
      <c r="AF56" s="38">
        <f t="shared" si="5"/>
        <v>9</v>
      </c>
      <c r="AG56" s="37">
        <v>0</v>
      </c>
      <c r="AH56" s="37">
        <v>1</v>
      </c>
      <c r="AI56" s="38">
        <f t="shared" si="6"/>
        <v>1</v>
      </c>
      <c r="AJ56" s="37">
        <f t="shared" si="7"/>
        <v>1</v>
      </c>
      <c r="AK56" s="37">
        <f t="shared" si="8"/>
        <v>11</v>
      </c>
      <c r="AL56" s="37">
        <f t="shared" si="9"/>
        <v>1</v>
      </c>
      <c r="AM56" s="37">
        <f t="shared" si="10"/>
        <v>8</v>
      </c>
      <c r="AN56" s="38">
        <f t="shared" si="11"/>
        <v>21</v>
      </c>
      <c r="AO56" s="27"/>
    </row>
    <row r="57" spans="1:41" ht="19.5" customHeight="1">
      <c r="A57" s="22"/>
      <c r="B57" s="36" t="s">
        <v>55</v>
      </c>
      <c r="C57" s="39">
        <v>0</v>
      </c>
      <c r="D57" s="39">
        <v>4</v>
      </c>
      <c r="E57" s="38">
        <f t="shared" si="1"/>
        <v>4</v>
      </c>
      <c r="F57" s="39">
        <v>1</v>
      </c>
      <c r="G57" s="39">
        <v>1</v>
      </c>
      <c r="H57" s="38">
        <f t="shared" si="2"/>
        <v>2</v>
      </c>
      <c r="I57" s="39">
        <v>0</v>
      </c>
      <c r="J57" s="39">
        <v>0</v>
      </c>
      <c r="K57" s="38">
        <f t="shared" si="12"/>
        <v>0</v>
      </c>
      <c r="L57" s="39">
        <v>2</v>
      </c>
      <c r="M57" s="39">
        <v>3</v>
      </c>
      <c r="N57" s="39">
        <v>0</v>
      </c>
      <c r="O57" s="39">
        <v>2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8">
        <f t="shared" si="3"/>
        <v>7</v>
      </c>
      <c r="W57" s="39">
        <v>0</v>
      </c>
      <c r="X57" s="39">
        <v>0</v>
      </c>
      <c r="Y57" s="39">
        <v>0</v>
      </c>
      <c r="Z57" s="39">
        <v>0</v>
      </c>
      <c r="AA57" s="38">
        <f t="shared" si="4"/>
        <v>0</v>
      </c>
      <c r="AB57" s="39">
        <v>2</v>
      </c>
      <c r="AC57" s="39">
        <v>0</v>
      </c>
      <c r="AD57" s="39">
        <v>0</v>
      </c>
      <c r="AE57" s="39">
        <v>0</v>
      </c>
      <c r="AF57" s="38">
        <f t="shared" si="5"/>
        <v>2</v>
      </c>
      <c r="AG57" s="39">
        <v>2</v>
      </c>
      <c r="AH57" s="39">
        <v>2</v>
      </c>
      <c r="AI57" s="38">
        <f t="shared" si="6"/>
        <v>4</v>
      </c>
      <c r="AJ57" s="37">
        <f t="shared" si="7"/>
        <v>5</v>
      </c>
      <c r="AK57" s="37">
        <f t="shared" si="8"/>
        <v>7</v>
      </c>
      <c r="AL57" s="37">
        <f t="shared" si="9"/>
        <v>2</v>
      </c>
      <c r="AM57" s="37">
        <f t="shared" si="10"/>
        <v>5</v>
      </c>
      <c r="AN57" s="38">
        <f t="shared" si="11"/>
        <v>19</v>
      </c>
      <c r="AO57" s="27"/>
    </row>
    <row r="58" spans="1:41" ht="20.100000000000001" customHeight="1">
      <c r="A58" s="24"/>
      <c r="B58" s="35" t="s">
        <v>44</v>
      </c>
      <c r="C58" s="37">
        <v>0</v>
      </c>
      <c r="D58" s="37">
        <v>4</v>
      </c>
      <c r="E58" s="38">
        <f t="shared" si="1"/>
        <v>4</v>
      </c>
      <c r="F58" s="37">
        <v>0</v>
      </c>
      <c r="G58" s="37">
        <v>0</v>
      </c>
      <c r="H58" s="38">
        <f t="shared" si="2"/>
        <v>0</v>
      </c>
      <c r="I58" s="37">
        <v>0</v>
      </c>
      <c r="J58" s="37">
        <v>0</v>
      </c>
      <c r="K58" s="38">
        <f t="shared" si="12"/>
        <v>0</v>
      </c>
      <c r="L58" s="37">
        <v>0</v>
      </c>
      <c r="M58" s="37">
        <v>1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8">
        <f t="shared" si="3"/>
        <v>1</v>
      </c>
      <c r="W58" s="37">
        <v>0</v>
      </c>
      <c r="X58" s="37">
        <v>1</v>
      </c>
      <c r="Y58" s="37">
        <v>0</v>
      </c>
      <c r="Z58" s="37">
        <v>0</v>
      </c>
      <c r="AA58" s="38">
        <f t="shared" si="4"/>
        <v>1</v>
      </c>
      <c r="AB58" s="37">
        <v>6</v>
      </c>
      <c r="AC58" s="37">
        <v>8</v>
      </c>
      <c r="AD58" s="37">
        <v>0</v>
      </c>
      <c r="AE58" s="37">
        <v>0</v>
      </c>
      <c r="AF58" s="38">
        <f t="shared" si="5"/>
        <v>14</v>
      </c>
      <c r="AG58" s="37">
        <v>0</v>
      </c>
      <c r="AH58" s="37">
        <v>1</v>
      </c>
      <c r="AI58" s="38">
        <f t="shared" si="6"/>
        <v>1</v>
      </c>
      <c r="AJ58" s="37">
        <f t="shared" si="7"/>
        <v>6</v>
      </c>
      <c r="AK58" s="37">
        <f t="shared" si="8"/>
        <v>14</v>
      </c>
      <c r="AL58" s="37">
        <f t="shared" si="9"/>
        <v>0</v>
      </c>
      <c r="AM58" s="37">
        <f t="shared" si="10"/>
        <v>1</v>
      </c>
      <c r="AN58" s="38">
        <f t="shared" si="11"/>
        <v>21</v>
      </c>
      <c r="AO58" s="27"/>
    </row>
    <row r="59" spans="1:41" ht="20.100000000000001" customHeight="1">
      <c r="A59" s="22"/>
      <c r="B59" s="36" t="s">
        <v>41</v>
      </c>
      <c r="C59" s="39">
        <v>1</v>
      </c>
      <c r="D59" s="39">
        <v>1</v>
      </c>
      <c r="E59" s="38">
        <f t="shared" si="1"/>
        <v>2</v>
      </c>
      <c r="F59" s="39">
        <v>4</v>
      </c>
      <c r="G59" s="39">
        <v>5</v>
      </c>
      <c r="H59" s="38">
        <f t="shared" si="2"/>
        <v>9</v>
      </c>
      <c r="I59" s="39">
        <v>0</v>
      </c>
      <c r="J59" s="39">
        <v>1</v>
      </c>
      <c r="K59" s="38">
        <f t="shared" si="12"/>
        <v>1</v>
      </c>
      <c r="L59" s="39">
        <v>1</v>
      </c>
      <c r="M59" s="39">
        <v>3</v>
      </c>
      <c r="N59" s="39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8">
        <f t="shared" si="3"/>
        <v>4</v>
      </c>
      <c r="W59" s="39">
        <v>0</v>
      </c>
      <c r="X59" s="39">
        <v>0</v>
      </c>
      <c r="Y59" s="39">
        <v>0</v>
      </c>
      <c r="Z59" s="39">
        <v>0</v>
      </c>
      <c r="AA59" s="38">
        <f t="shared" si="4"/>
        <v>0</v>
      </c>
      <c r="AB59" s="39">
        <v>9</v>
      </c>
      <c r="AC59" s="39">
        <v>12</v>
      </c>
      <c r="AD59" s="39">
        <v>0</v>
      </c>
      <c r="AE59" s="39">
        <v>2</v>
      </c>
      <c r="AF59" s="38">
        <f t="shared" si="5"/>
        <v>23</v>
      </c>
      <c r="AG59" s="39">
        <v>2</v>
      </c>
      <c r="AH59" s="39">
        <v>2</v>
      </c>
      <c r="AI59" s="38">
        <f t="shared" si="6"/>
        <v>4</v>
      </c>
      <c r="AJ59" s="37">
        <f t="shared" si="7"/>
        <v>16</v>
      </c>
      <c r="AK59" s="37">
        <f t="shared" si="8"/>
        <v>21</v>
      </c>
      <c r="AL59" s="37">
        <f t="shared" si="9"/>
        <v>1</v>
      </c>
      <c r="AM59" s="37">
        <f t="shared" si="10"/>
        <v>5</v>
      </c>
      <c r="AN59" s="38">
        <f t="shared" si="11"/>
        <v>43</v>
      </c>
      <c r="AO59" s="27"/>
    </row>
    <row r="60" spans="1:41" ht="20.100000000000001" customHeight="1">
      <c r="A60" s="22"/>
      <c r="B60" s="50" t="s">
        <v>76</v>
      </c>
      <c r="C60" s="37">
        <v>0</v>
      </c>
      <c r="D60" s="37">
        <v>0</v>
      </c>
      <c r="E60" s="38">
        <f t="shared" si="1"/>
        <v>0</v>
      </c>
      <c r="F60" s="37">
        <v>0</v>
      </c>
      <c r="G60" s="37">
        <v>0</v>
      </c>
      <c r="H60" s="38">
        <f t="shared" si="2"/>
        <v>0</v>
      </c>
      <c r="I60" s="37">
        <v>0</v>
      </c>
      <c r="J60" s="37">
        <v>0</v>
      </c>
      <c r="K60" s="38">
        <f t="shared" si="12"/>
        <v>0</v>
      </c>
      <c r="L60" s="37">
        <v>2</v>
      </c>
      <c r="M60" s="37">
        <v>5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8">
        <f t="shared" si="3"/>
        <v>7</v>
      </c>
      <c r="W60" s="37">
        <v>0</v>
      </c>
      <c r="X60" s="37">
        <v>0</v>
      </c>
      <c r="Y60" s="37">
        <v>0</v>
      </c>
      <c r="Z60" s="37">
        <v>0</v>
      </c>
      <c r="AA60" s="38">
        <f t="shared" si="4"/>
        <v>0</v>
      </c>
      <c r="AB60" s="37">
        <v>2</v>
      </c>
      <c r="AC60" s="37">
        <v>1</v>
      </c>
      <c r="AD60" s="37">
        <v>0</v>
      </c>
      <c r="AE60" s="37">
        <v>0</v>
      </c>
      <c r="AF60" s="38">
        <f t="shared" si="5"/>
        <v>3</v>
      </c>
      <c r="AG60" s="37">
        <v>0</v>
      </c>
      <c r="AH60" s="37">
        <v>0</v>
      </c>
      <c r="AI60" s="38">
        <f t="shared" si="6"/>
        <v>0</v>
      </c>
      <c r="AJ60" s="37">
        <f t="shared" si="7"/>
        <v>2</v>
      </c>
      <c r="AK60" s="37">
        <f t="shared" si="8"/>
        <v>1</v>
      </c>
      <c r="AL60" s="37">
        <f t="shared" si="9"/>
        <v>2</v>
      </c>
      <c r="AM60" s="37">
        <f t="shared" si="10"/>
        <v>5</v>
      </c>
      <c r="AN60" s="38">
        <f t="shared" si="11"/>
        <v>10</v>
      </c>
      <c r="AO60" s="27"/>
    </row>
    <row r="61" spans="1:41" ht="20.100000000000001" customHeight="1">
      <c r="A61" s="22"/>
      <c r="B61" s="51" t="s">
        <v>77</v>
      </c>
      <c r="C61" s="39">
        <v>0</v>
      </c>
      <c r="D61" s="39">
        <v>2</v>
      </c>
      <c r="E61" s="38">
        <f t="shared" si="1"/>
        <v>2</v>
      </c>
      <c r="F61" s="39">
        <v>1</v>
      </c>
      <c r="G61" s="39">
        <v>0</v>
      </c>
      <c r="H61" s="38">
        <f t="shared" si="2"/>
        <v>1</v>
      </c>
      <c r="I61" s="39">
        <v>0</v>
      </c>
      <c r="J61" s="39">
        <v>0</v>
      </c>
      <c r="K61" s="38">
        <f t="shared" si="12"/>
        <v>0</v>
      </c>
      <c r="L61" s="39">
        <v>1</v>
      </c>
      <c r="M61" s="39">
        <v>5</v>
      </c>
      <c r="N61" s="39">
        <v>0</v>
      </c>
      <c r="O61" s="39">
        <v>1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8">
        <f t="shared" si="3"/>
        <v>7</v>
      </c>
      <c r="W61" s="39">
        <v>0</v>
      </c>
      <c r="X61" s="39">
        <v>0</v>
      </c>
      <c r="Y61" s="39">
        <v>0</v>
      </c>
      <c r="Z61" s="39">
        <v>0</v>
      </c>
      <c r="AA61" s="38">
        <f t="shared" si="4"/>
        <v>0</v>
      </c>
      <c r="AB61" s="39">
        <v>4</v>
      </c>
      <c r="AC61" s="39">
        <v>2</v>
      </c>
      <c r="AD61" s="39">
        <v>0</v>
      </c>
      <c r="AE61" s="39">
        <v>0</v>
      </c>
      <c r="AF61" s="38">
        <f t="shared" si="5"/>
        <v>6</v>
      </c>
      <c r="AG61" s="39">
        <v>0</v>
      </c>
      <c r="AH61" s="39">
        <v>0</v>
      </c>
      <c r="AI61" s="38">
        <f t="shared" si="6"/>
        <v>0</v>
      </c>
      <c r="AJ61" s="37">
        <f t="shared" si="7"/>
        <v>5</v>
      </c>
      <c r="AK61" s="37">
        <f t="shared" si="8"/>
        <v>4</v>
      </c>
      <c r="AL61" s="37">
        <f t="shared" si="9"/>
        <v>1</v>
      </c>
      <c r="AM61" s="37">
        <f t="shared" si="10"/>
        <v>6</v>
      </c>
      <c r="AN61" s="38">
        <f t="shared" si="11"/>
        <v>16</v>
      </c>
      <c r="AO61" s="27"/>
    </row>
    <row r="62" spans="1:41" ht="20.100000000000001" customHeight="1">
      <c r="A62" s="24"/>
      <c r="B62" s="35" t="s">
        <v>73</v>
      </c>
      <c r="C62" s="37">
        <v>0</v>
      </c>
      <c r="D62" s="37">
        <v>0</v>
      </c>
      <c r="E62" s="38">
        <f>SUM(C62:D62)</f>
        <v>0</v>
      </c>
      <c r="F62" s="37">
        <v>0</v>
      </c>
      <c r="G62" s="37">
        <v>0</v>
      </c>
      <c r="H62" s="38">
        <f>SUM(F62:G62)</f>
        <v>0</v>
      </c>
      <c r="I62" s="37">
        <v>0</v>
      </c>
      <c r="J62" s="37">
        <v>0</v>
      </c>
      <c r="K62" s="38">
        <f t="shared" si="12"/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8">
        <f t="shared" si="3"/>
        <v>0</v>
      </c>
      <c r="W62" s="37">
        <v>0</v>
      </c>
      <c r="X62" s="37">
        <v>1</v>
      </c>
      <c r="Y62" s="37">
        <v>0</v>
      </c>
      <c r="Z62" s="37">
        <v>0</v>
      </c>
      <c r="AA62" s="38">
        <f t="shared" si="4"/>
        <v>1</v>
      </c>
      <c r="AB62" s="37">
        <v>0</v>
      </c>
      <c r="AC62" s="37">
        <v>0</v>
      </c>
      <c r="AD62" s="37">
        <v>0</v>
      </c>
      <c r="AE62" s="37">
        <v>0</v>
      </c>
      <c r="AF62" s="38">
        <f>SUM(AB62:AE62)</f>
        <v>0</v>
      </c>
      <c r="AG62" s="37">
        <v>0</v>
      </c>
      <c r="AH62" s="37">
        <v>0</v>
      </c>
      <c r="AI62" s="38">
        <f>SUM(AG62:AH62)</f>
        <v>0</v>
      </c>
      <c r="AJ62" s="37">
        <f t="shared" si="7"/>
        <v>0</v>
      </c>
      <c r="AK62" s="37">
        <f t="shared" si="8"/>
        <v>1</v>
      </c>
      <c r="AL62" s="37">
        <f t="shared" si="9"/>
        <v>0</v>
      </c>
      <c r="AM62" s="37">
        <f t="shared" si="10"/>
        <v>0</v>
      </c>
      <c r="AN62" s="38">
        <f>SUM(AJ62:AM62)</f>
        <v>1</v>
      </c>
      <c r="AO62" s="27"/>
    </row>
    <row r="63" spans="1:41" ht="20.100000000000001" customHeight="1">
      <c r="A63" s="69"/>
      <c r="B63" s="29" t="s">
        <v>46</v>
      </c>
      <c r="C63" s="40">
        <f>SUM(C12:C62)</f>
        <v>36</v>
      </c>
      <c r="D63" s="40">
        <f t="shared" ref="D63:AE63" si="13">SUM(D12:D62)</f>
        <v>87</v>
      </c>
      <c r="E63" s="40">
        <f t="shared" si="13"/>
        <v>123</v>
      </c>
      <c r="F63" s="40">
        <f t="shared" si="13"/>
        <v>44</v>
      </c>
      <c r="G63" s="40">
        <f t="shared" si="13"/>
        <v>84</v>
      </c>
      <c r="H63" s="40">
        <f t="shared" si="13"/>
        <v>128</v>
      </c>
      <c r="I63" s="40">
        <f t="shared" si="13"/>
        <v>2</v>
      </c>
      <c r="J63" s="40">
        <f t="shared" si="13"/>
        <v>9</v>
      </c>
      <c r="K63" s="40">
        <f t="shared" si="13"/>
        <v>11</v>
      </c>
      <c r="L63" s="40">
        <f t="shared" si="13"/>
        <v>129</v>
      </c>
      <c r="M63" s="40">
        <f t="shared" si="13"/>
        <v>499</v>
      </c>
      <c r="N63" s="40">
        <f t="shared" si="13"/>
        <v>16</v>
      </c>
      <c r="O63" s="40">
        <f t="shared" si="13"/>
        <v>83</v>
      </c>
      <c r="P63" s="40">
        <f t="shared" si="13"/>
        <v>3</v>
      </c>
      <c r="Q63" s="40">
        <f t="shared" si="13"/>
        <v>30</v>
      </c>
      <c r="R63" s="40">
        <f t="shared" si="13"/>
        <v>0</v>
      </c>
      <c r="S63" s="40">
        <f t="shared" si="13"/>
        <v>1</v>
      </c>
      <c r="T63" s="40">
        <f>SUM(T12:T62)</f>
        <v>0</v>
      </c>
      <c r="U63" s="40">
        <f t="shared" si="13"/>
        <v>5</v>
      </c>
      <c r="V63" s="40">
        <f t="shared" si="13"/>
        <v>766</v>
      </c>
      <c r="W63" s="40">
        <f t="shared" si="13"/>
        <v>2</v>
      </c>
      <c r="X63" s="40">
        <f t="shared" si="13"/>
        <v>9</v>
      </c>
      <c r="Y63" s="40">
        <f t="shared" si="13"/>
        <v>0</v>
      </c>
      <c r="Z63" s="40">
        <f t="shared" si="13"/>
        <v>1</v>
      </c>
      <c r="AA63" s="40">
        <f>SUM(AA12:AA62)</f>
        <v>12</v>
      </c>
      <c r="AB63" s="40">
        <f t="shared" si="13"/>
        <v>89</v>
      </c>
      <c r="AC63" s="40">
        <f t="shared" si="13"/>
        <v>198</v>
      </c>
      <c r="AD63" s="40">
        <f t="shared" si="13"/>
        <v>0</v>
      </c>
      <c r="AE63" s="40">
        <f t="shared" si="13"/>
        <v>3</v>
      </c>
      <c r="AF63" s="40">
        <f>SUM(AF12:AF62)</f>
        <v>290</v>
      </c>
      <c r="AG63" s="40">
        <f t="shared" ref="AG63" si="14">SUM(AG12:AG62)</f>
        <v>32</v>
      </c>
      <c r="AH63" s="40">
        <f t="shared" ref="AH63" si="15">SUM(AH12:AH62)</f>
        <v>64</v>
      </c>
      <c r="AI63" s="40">
        <f t="shared" ref="AI63" si="16">SUM(AI12:AI62)</f>
        <v>96</v>
      </c>
      <c r="AJ63" s="40">
        <f t="shared" ref="AJ63" si="17">SUM(AJ12:AJ62)</f>
        <v>205</v>
      </c>
      <c r="AK63" s="40">
        <f t="shared" ref="AK63" si="18">SUM(AK12:AK62)</f>
        <v>457</v>
      </c>
      <c r="AL63" s="40">
        <f t="shared" ref="AL63" si="19">SUM(AL12:AL62)</f>
        <v>148</v>
      </c>
      <c r="AM63" s="40">
        <f t="shared" ref="AM63" si="20">SUM(AM12:AM62)</f>
        <v>616</v>
      </c>
      <c r="AN63" s="40">
        <f>SUM(AN12:AN62)</f>
        <v>1426</v>
      </c>
      <c r="AO63" s="27"/>
    </row>
    <row r="64" spans="1:41" s="68" customFormat="1" ht="13.5" thickBot="1">
      <c r="A64" s="70"/>
      <c r="B64" s="89" t="s">
        <v>85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67"/>
    </row>
    <row r="65" spans="1:44" s="1" customFormat="1" ht="3.95" customHeight="1" thickBot="1">
      <c r="A65" s="71"/>
      <c r="B65" s="30"/>
      <c r="C65" s="30"/>
      <c r="D65" s="31"/>
      <c r="E65" s="31"/>
      <c r="F65" s="31"/>
      <c r="G65" s="31"/>
      <c r="H65" s="31"/>
      <c r="I65" s="31"/>
      <c r="J65" s="31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3"/>
      <c r="AP65" s="10"/>
    </row>
    <row r="66" spans="1:44" s="11" customFormat="1" ht="14.25" customHeight="1">
      <c r="B66" s="41" t="s">
        <v>83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AL66" s="14"/>
      <c r="AM66" s="14"/>
    </row>
    <row r="67" spans="1:44" s="11" customFormat="1" ht="14.25" customHeight="1"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44" s="11" customFormat="1" ht="14.25" customHeight="1">
      <c r="A68" s="15"/>
      <c r="B68" s="63" t="s">
        <v>66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16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4" s="11" customFormat="1">
      <c r="A69" s="15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44" s="15" customFormat="1"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44" s="15" customFormat="1"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44">
      <c r="A72" s="17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52"/>
      <c r="V72" s="52"/>
      <c r="W72" s="52"/>
      <c r="X72" s="52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1:44" s="42" customFormat="1">
      <c r="B73" s="53" t="s">
        <v>59</v>
      </c>
      <c r="C73" s="53"/>
      <c r="D73" s="54">
        <v>1326</v>
      </c>
      <c r="E73" s="54"/>
      <c r="F73" s="54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6"/>
    </row>
    <row r="74" spans="1:44" s="42" customFormat="1">
      <c r="B74" s="53" t="s">
        <v>60</v>
      </c>
      <c r="C74" s="53"/>
      <c r="D74" s="54">
        <v>1426</v>
      </c>
      <c r="E74" s="54"/>
      <c r="F74" s="54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6"/>
    </row>
    <row r="75" spans="1:44" s="43" customFormat="1">
      <c r="D75" s="57" t="s">
        <v>43</v>
      </c>
      <c r="E75" s="57"/>
      <c r="F75" s="58"/>
      <c r="G75" s="59" t="s">
        <v>62</v>
      </c>
      <c r="H75" s="59"/>
      <c r="I75" s="59"/>
      <c r="J75" s="59" t="s">
        <v>63</v>
      </c>
      <c r="K75" s="59"/>
      <c r="L75" s="59"/>
      <c r="M75" s="59"/>
      <c r="N75" s="59"/>
      <c r="O75" s="59"/>
      <c r="P75" s="59"/>
      <c r="Q75" s="59"/>
      <c r="R75" s="59" t="s">
        <v>47</v>
      </c>
      <c r="S75" s="57"/>
    </row>
    <row r="76" spans="1:44" s="43" customFormat="1">
      <c r="D76" s="57" t="s">
        <v>64</v>
      </c>
      <c r="E76" s="57"/>
      <c r="F76" s="58"/>
      <c r="G76" s="62">
        <f>D63</f>
        <v>87</v>
      </c>
      <c r="H76" s="64"/>
      <c r="I76" s="64"/>
      <c r="J76" s="62">
        <f>C63</f>
        <v>36</v>
      </c>
      <c r="K76" s="61"/>
      <c r="L76" s="61"/>
      <c r="M76" s="61"/>
      <c r="N76" s="61"/>
      <c r="O76" s="61"/>
      <c r="P76" s="61"/>
      <c r="Q76" s="61"/>
      <c r="R76" s="62">
        <f>SUM(G76,J76)</f>
        <v>123</v>
      </c>
      <c r="T76" s="65"/>
    </row>
    <row r="77" spans="1:44" s="43" customFormat="1">
      <c r="D77" s="57" t="s">
        <v>56</v>
      </c>
      <c r="E77" s="57"/>
      <c r="F77" s="58"/>
      <c r="G77" s="62">
        <f>G63</f>
        <v>84</v>
      </c>
      <c r="H77" s="64"/>
      <c r="I77" s="64"/>
      <c r="J77" s="62">
        <f>F63</f>
        <v>44</v>
      </c>
      <c r="K77" s="61"/>
      <c r="L77" s="61"/>
      <c r="M77" s="61"/>
      <c r="N77" s="61"/>
      <c r="O77" s="61"/>
      <c r="P77" s="61"/>
      <c r="Q77" s="61"/>
      <c r="R77" s="61">
        <f t="shared" ref="R77:R82" si="21">SUM(G77,J77)</f>
        <v>128</v>
      </c>
      <c r="T77" s="65"/>
    </row>
    <row r="78" spans="1:44" s="43" customFormat="1">
      <c r="D78" s="57" t="s">
        <v>61</v>
      </c>
      <c r="E78" s="57"/>
      <c r="F78" s="58"/>
      <c r="G78" s="62">
        <f>J63</f>
        <v>9</v>
      </c>
      <c r="H78" s="64"/>
      <c r="I78" s="64"/>
      <c r="J78" s="62">
        <f>I63</f>
        <v>2</v>
      </c>
      <c r="K78" s="61"/>
      <c r="L78" s="61"/>
      <c r="M78" s="61"/>
      <c r="N78" s="61"/>
      <c r="O78" s="61"/>
      <c r="P78" s="61"/>
      <c r="Q78" s="61"/>
      <c r="R78" s="60">
        <f>SUM(G78,J78)</f>
        <v>11</v>
      </c>
      <c r="T78" s="65"/>
    </row>
    <row r="79" spans="1:44" s="43" customFormat="1">
      <c r="D79" s="57" t="s">
        <v>58</v>
      </c>
      <c r="E79" s="57"/>
      <c r="F79" s="58"/>
      <c r="G79" s="62">
        <f>S63+U63+Q63+O63+M63</f>
        <v>618</v>
      </c>
      <c r="H79" s="64"/>
      <c r="I79" s="64"/>
      <c r="J79" s="62">
        <f>R63+T63+P63+N63+L63</f>
        <v>148</v>
      </c>
      <c r="K79" s="61"/>
      <c r="L79" s="61"/>
      <c r="M79" s="61"/>
      <c r="N79" s="61"/>
      <c r="O79" s="61"/>
      <c r="P79" s="61"/>
      <c r="Q79" s="61"/>
      <c r="R79" s="61">
        <f t="shared" si="21"/>
        <v>766</v>
      </c>
      <c r="T79" s="65"/>
    </row>
    <row r="80" spans="1:44" s="43" customFormat="1">
      <c r="D80" s="57" t="s">
        <v>1</v>
      </c>
      <c r="E80" s="57"/>
      <c r="F80" s="58"/>
      <c r="G80" s="62">
        <f>Z63+X63</f>
        <v>10</v>
      </c>
      <c r="H80" s="64"/>
      <c r="I80" s="64"/>
      <c r="J80" s="62">
        <f>Y63+W63</f>
        <v>2</v>
      </c>
      <c r="K80" s="61"/>
      <c r="L80" s="61"/>
      <c r="M80" s="61"/>
      <c r="N80" s="61"/>
      <c r="O80" s="61"/>
      <c r="P80" s="61"/>
      <c r="Q80" s="61"/>
      <c r="R80" s="61">
        <f>SUM(G80,J80)</f>
        <v>12</v>
      </c>
      <c r="T80" s="65"/>
    </row>
    <row r="81" spans="1:44" s="43" customFormat="1">
      <c r="D81" s="57" t="s">
        <v>65</v>
      </c>
      <c r="E81" s="57"/>
      <c r="F81" s="58"/>
      <c r="G81" s="62">
        <f>AC63+AE63</f>
        <v>201</v>
      </c>
      <c r="H81" s="64"/>
      <c r="I81" s="64"/>
      <c r="J81" s="62">
        <f>AB63+AD63</f>
        <v>89</v>
      </c>
      <c r="K81" s="61"/>
      <c r="L81" s="61"/>
      <c r="M81" s="61"/>
      <c r="N81" s="61"/>
      <c r="O81" s="61"/>
      <c r="P81" s="61"/>
      <c r="Q81" s="61"/>
      <c r="R81" s="61">
        <f t="shared" si="21"/>
        <v>290</v>
      </c>
      <c r="T81" s="65"/>
    </row>
    <row r="82" spans="1:44" s="43" customFormat="1">
      <c r="D82" s="57" t="s">
        <v>2</v>
      </c>
      <c r="E82" s="57"/>
      <c r="F82" s="58"/>
      <c r="G82" s="62">
        <f>AH63</f>
        <v>64</v>
      </c>
      <c r="H82" s="64"/>
      <c r="I82" s="64"/>
      <c r="J82" s="62">
        <f>AG63</f>
        <v>32</v>
      </c>
      <c r="K82" s="61"/>
      <c r="L82" s="61"/>
      <c r="M82" s="61"/>
      <c r="N82" s="61"/>
      <c r="O82" s="61"/>
      <c r="P82" s="61"/>
      <c r="Q82" s="61"/>
      <c r="R82" s="61">
        <f t="shared" si="21"/>
        <v>96</v>
      </c>
      <c r="T82" s="65"/>
    </row>
    <row r="83" spans="1:44" s="43" customFormat="1">
      <c r="D83" s="58"/>
      <c r="E83" s="58"/>
      <c r="F83" s="58"/>
      <c r="G83" s="62">
        <f>SUM(G76:G82)</f>
        <v>1073</v>
      </c>
      <c r="H83" s="64"/>
      <c r="I83" s="64"/>
      <c r="J83" s="62">
        <f>SUM(J76:J82)</f>
        <v>353</v>
      </c>
      <c r="K83" s="61"/>
      <c r="L83" s="61"/>
      <c r="M83" s="61"/>
      <c r="N83" s="61"/>
      <c r="O83" s="61"/>
      <c r="P83" s="61"/>
      <c r="Q83" s="61"/>
      <c r="R83" s="60">
        <f>SUM(R76:R82)</f>
        <v>1426</v>
      </c>
    </row>
    <row r="84" spans="1:44" s="43" customFormat="1">
      <c r="D84" s="58"/>
      <c r="E84" s="58"/>
      <c r="F84" s="58"/>
      <c r="G84" s="66">
        <f>G83/R83</f>
        <v>0.75245441795231416</v>
      </c>
      <c r="H84" s="66"/>
      <c r="I84" s="66"/>
      <c r="J84" s="66">
        <f>J83/R83</f>
        <v>0.24754558204768584</v>
      </c>
      <c r="K84" s="58"/>
      <c r="L84" s="58"/>
      <c r="M84" s="58"/>
      <c r="N84" s="58"/>
      <c r="O84" s="58"/>
      <c r="P84" s="58"/>
      <c r="Q84" s="58"/>
      <c r="R84" s="58"/>
    </row>
    <row r="85" spans="1:44" s="43" customFormat="1"/>
    <row r="86" spans="1:44" s="43" customFormat="1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</row>
    <row r="87" spans="1:44" s="43" customFormat="1" ht="24.75" customHeight="1"/>
    <row r="88" spans="1:44" s="15" customFormat="1" ht="35.25" customHeight="1">
      <c r="B88" s="63" t="s">
        <v>74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</row>
    <row r="89" spans="1:44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s="46" customFormat="1"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U90" s="47"/>
      <c r="V90" s="47"/>
      <c r="W90" s="48"/>
      <c r="X90" s="49"/>
      <c r="Y90" s="49"/>
      <c r="Z90" s="49"/>
      <c r="AA90" s="47"/>
      <c r="AB90" s="47"/>
      <c r="AC90" s="47"/>
      <c r="AD90" s="49"/>
      <c r="AE90" s="47"/>
      <c r="AF90" s="47"/>
      <c r="AG90" s="47"/>
      <c r="AH90" s="47"/>
      <c r="AI90" s="47"/>
    </row>
    <row r="91" spans="1:44" s="46" customFormat="1"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U91" s="47"/>
      <c r="V91" s="47"/>
      <c r="W91" s="48"/>
      <c r="X91" s="49"/>
      <c r="Y91" s="49"/>
      <c r="Z91" s="49"/>
      <c r="AA91" s="47"/>
      <c r="AB91" s="47"/>
      <c r="AC91" s="47"/>
      <c r="AD91" s="49"/>
      <c r="AE91" s="47"/>
      <c r="AF91" s="47"/>
      <c r="AG91" s="47"/>
      <c r="AH91" s="47"/>
      <c r="AI91" s="47"/>
    </row>
    <row r="92" spans="1:44" s="46" customFormat="1"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U92" s="47"/>
      <c r="V92" s="47"/>
      <c r="W92" s="48"/>
      <c r="X92" s="49"/>
      <c r="Y92" s="49"/>
      <c r="Z92" s="49"/>
      <c r="AA92" s="47"/>
      <c r="AB92" s="47"/>
      <c r="AC92" s="47"/>
      <c r="AD92" s="49"/>
      <c r="AE92" s="47"/>
      <c r="AF92" s="47"/>
      <c r="AG92" s="47"/>
      <c r="AH92" s="47"/>
      <c r="AI92" s="47"/>
    </row>
    <row r="93" spans="1:44" s="46" customFormat="1"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U93" s="47"/>
      <c r="V93" s="47"/>
      <c r="W93" s="48"/>
      <c r="X93" s="49"/>
      <c r="Y93" s="49"/>
      <c r="Z93" s="49"/>
      <c r="AA93" s="47"/>
      <c r="AB93" s="47"/>
      <c r="AC93" s="47"/>
      <c r="AD93" s="49"/>
      <c r="AE93" s="47"/>
      <c r="AF93" s="47"/>
      <c r="AG93" s="47"/>
      <c r="AH93" s="47"/>
      <c r="AI93" s="47"/>
    </row>
    <row r="94" spans="1:44" s="46" customFormat="1"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U94" s="47"/>
      <c r="V94" s="47"/>
      <c r="W94" s="48"/>
      <c r="X94" s="49"/>
      <c r="Y94" s="49"/>
      <c r="Z94" s="49"/>
      <c r="AA94" s="47"/>
      <c r="AB94" s="47"/>
      <c r="AC94" s="47"/>
      <c r="AD94" s="49"/>
      <c r="AE94" s="47"/>
      <c r="AF94" s="47"/>
      <c r="AG94" s="47"/>
      <c r="AH94" s="47"/>
      <c r="AI94" s="47"/>
    </row>
    <row r="95" spans="1:44" s="46" customFormat="1"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U95" s="47"/>
      <c r="V95" s="47"/>
      <c r="W95" s="48"/>
      <c r="X95" s="49"/>
      <c r="Y95" s="49"/>
      <c r="Z95" s="49"/>
      <c r="AA95" s="47"/>
      <c r="AB95" s="47"/>
      <c r="AC95" s="47"/>
      <c r="AD95" s="49"/>
      <c r="AE95" s="47"/>
      <c r="AF95" s="47"/>
      <c r="AG95" s="47"/>
      <c r="AH95" s="47"/>
      <c r="AI95" s="47"/>
    </row>
    <row r="96" spans="1:44" s="46" customFormat="1"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U96" s="47"/>
      <c r="V96" s="47"/>
      <c r="W96" s="48"/>
      <c r="X96" s="49"/>
      <c r="Y96" s="49"/>
      <c r="Z96" s="49"/>
      <c r="AA96" s="47"/>
      <c r="AB96" s="47"/>
      <c r="AC96" s="47"/>
      <c r="AD96" s="49"/>
      <c r="AE96" s="47"/>
      <c r="AF96" s="47"/>
      <c r="AG96" s="47"/>
      <c r="AH96" s="47"/>
      <c r="AI96" s="47"/>
    </row>
    <row r="97" spans="7:35" s="46" customFormat="1"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U97" s="47"/>
      <c r="V97" s="47"/>
      <c r="W97" s="48"/>
      <c r="X97" s="49"/>
      <c r="Y97" s="49"/>
      <c r="Z97" s="49"/>
      <c r="AA97" s="47"/>
      <c r="AB97" s="47"/>
      <c r="AC97" s="47"/>
      <c r="AD97" s="49"/>
      <c r="AE97" s="47"/>
      <c r="AF97" s="47"/>
      <c r="AG97" s="47"/>
      <c r="AH97" s="47"/>
      <c r="AI97" s="47"/>
    </row>
    <row r="98" spans="7:35" s="46" customFormat="1"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U98" s="47"/>
      <c r="V98" s="47"/>
      <c r="W98" s="48"/>
      <c r="X98" s="49"/>
      <c r="Y98" s="49"/>
      <c r="Z98" s="49"/>
      <c r="AA98" s="47"/>
      <c r="AB98" s="47"/>
      <c r="AC98" s="47"/>
      <c r="AD98" s="49"/>
      <c r="AE98" s="47"/>
      <c r="AF98" s="47"/>
      <c r="AG98" s="47"/>
      <c r="AH98" s="47"/>
      <c r="AI98" s="47"/>
    </row>
    <row r="99" spans="7:35" s="46" customFormat="1"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U99" s="47"/>
      <c r="V99" s="47"/>
      <c r="W99" s="48"/>
      <c r="X99" s="49"/>
      <c r="Y99" s="49"/>
      <c r="Z99" s="49"/>
      <c r="AA99" s="47"/>
      <c r="AB99" s="47"/>
      <c r="AC99" s="47"/>
      <c r="AD99" s="49"/>
      <c r="AE99" s="47"/>
      <c r="AF99" s="47"/>
      <c r="AG99" s="47"/>
      <c r="AH99" s="47"/>
      <c r="AI99" s="47"/>
    </row>
    <row r="100" spans="7:35" s="46" customFormat="1"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U100" s="47"/>
      <c r="V100" s="47"/>
      <c r="W100" s="48"/>
      <c r="X100" s="49"/>
      <c r="Y100" s="49"/>
      <c r="Z100" s="49"/>
      <c r="AA100" s="47"/>
      <c r="AB100" s="47"/>
      <c r="AC100" s="47"/>
      <c r="AD100" s="49"/>
      <c r="AE100" s="47"/>
      <c r="AF100" s="47"/>
      <c r="AG100" s="47"/>
      <c r="AH100" s="47"/>
      <c r="AI100" s="47"/>
    </row>
    <row r="101" spans="7:35" s="46" customFormat="1"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U101" s="47"/>
      <c r="V101" s="47"/>
      <c r="W101" s="48"/>
      <c r="X101" s="49"/>
      <c r="Y101" s="49"/>
      <c r="Z101" s="49"/>
      <c r="AA101" s="47"/>
      <c r="AB101" s="47"/>
      <c r="AC101" s="47"/>
      <c r="AD101" s="49"/>
      <c r="AE101" s="47"/>
      <c r="AF101" s="47"/>
      <c r="AG101" s="47"/>
      <c r="AH101" s="47"/>
      <c r="AI101" s="47"/>
    </row>
    <row r="102" spans="7:35" s="46" customFormat="1"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</row>
    <row r="103" spans="7:35" s="46" customFormat="1"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</row>
    <row r="104" spans="7:35" s="46" customFormat="1"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</row>
    <row r="105" spans="7:35" s="46" customFormat="1"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</row>
    <row r="106" spans="7:35" s="46" customFormat="1"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</row>
    <row r="107" spans="7:35" s="46" customFormat="1"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</row>
    <row r="108" spans="7:35" s="46" customFormat="1"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</row>
    <row r="109" spans="7:35" s="46" customFormat="1"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</row>
    <row r="110" spans="7:35" s="46" customFormat="1"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</row>
    <row r="111" spans="7:35"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</row>
  </sheetData>
  <mergeCells count="40">
    <mergeCell ref="B64:AC64"/>
    <mergeCell ref="AN9:AN11"/>
    <mergeCell ref="AF9:AF11"/>
    <mergeCell ref="AI9:AI11"/>
    <mergeCell ref="V8:V11"/>
    <mergeCell ref="R8:U8"/>
    <mergeCell ref="AB7:AF8"/>
    <mergeCell ref="AG7:AI8"/>
    <mergeCell ref="AJ7:AN8"/>
    <mergeCell ref="AJ9:AK10"/>
    <mergeCell ref="AL9:AM10"/>
    <mergeCell ref="B7:B11"/>
    <mergeCell ref="K9:K11"/>
    <mergeCell ref="C7:E8"/>
    <mergeCell ref="F7:H8"/>
    <mergeCell ref="I7:K8"/>
    <mergeCell ref="B1:AP1"/>
    <mergeCell ref="B2:AP2"/>
    <mergeCell ref="B4:AP4"/>
    <mergeCell ref="D5:U5"/>
    <mergeCell ref="W5:AH5"/>
    <mergeCell ref="C9:E10"/>
    <mergeCell ref="F9:H10"/>
    <mergeCell ref="I9:J10"/>
    <mergeCell ref="L8:Q8"/>
    <mergeCell ref="L7:V7"/>
    <mergeCell ref="L10:M10"/>
    <mergeCell ref="L9:Q9"/>
    <mergeCell ref="N10:O10"/>
    <mergeCell ref="P10:Q10"/>
    <mergeCell ref="W7:AA8"/>
    <mergeCell ref="AD9:AE10"/>
    <mergeCell ref="AG9:AH10"/>
    <mergeCell ref="T10:U10"/>
    <mergeCell ref="W9:X10"/>
    <mergeCell ref="Y9:Z10"/>
    <mergeCell ref="AB9:AC10"/>
    <mergeCell ref="AA9:AA11"/>
    <mergeCell ref="R9:U9"/>
    <mergeCell ref="R10:S10"/>
  </mergeCells>
  <phoneticPr fontId="9" type="noConversion"/>
  <printOptions horizontalCentered="1"/>
  <pageMargins left="0.59055118110236227" right="0.59055118110236227" top="0.15748031496062992" bottom="0.15748031496062992" header="0" footer="0"/>
  <pageSetup paperSize="9" scale="47" fitToHeight="2" orientation="landscape" r:id="rId1"/>
  <headerFooter alignWithMargins="0"/>
  <rowBreaks count="1" manualBreakCount="1">
    <brk id="66" max="41" man="1"/>
  </rowBreaks>
  <ignoredErrors>
    <ignoredError sqref="K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3.1.2</vt:lpstr>
      <vt:lpstr>'3.1.2'!_1Àrea_d_impressió</vt:lpstr>
      <vt:lpstr>'3.1.2'!Àrea_d'impressió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2010-04-29T09:05:13Z</cp:lastPrinted>
  <dcterms:created xsi:type="dcterms:W3CDTF">2006-07-06T11:28:39Z</dcterms:created>
  <dcterms:modified xsi:type="dcterms:W3CDTF">2010-09-01T11:03:34Z</dcterms:modified>
</cp:coreProperties>
</file>