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45" yWindow="-15" windowWidth="19275" windowHeight="6435" tabRatio="331"/>
  </bookViews>
  <sheets>
    <sheet name="1.3.5.2" sheetId="3" r:id="rId1"/>
  </sheets>
  <externalReferences>
    <externalReference r:id="rId2"/>
  </externalReferences>
  <definedNames>
    <definedName name="_1Àrea_d_impressió" localSheetId="0">'1.3.5.2'!$B$1:$S$87</definedName>
    <definedName name="_xlnm.Print_Area" localSheetId="0">'1.3.5.2'!$A$1:$S$88</definedName>
    <definedName name="Per_intervals_edats_i_sexe">[1]Per_intervals_edats_i_sexe!$D$5:$E$12</definedName>
    <definedName name="Taula_Informe_Resum_Doctorat_2">#REF!</definedName>
    <definedName name="_xlnm.Print_Titles" localSheetId="0">'1.3.5.2'!$6:$7</definedName>
  </definedNames>
  <calcPr calcId="125725"/>
</workbook>
</file>

<file path=xl/calcChain.xml><?xml version="1.0" encoding="utf-8"?>
<calcChain xmlns="http://schemas.openxmlformats.org/spreadsheetml/2006/main">
  <c r="E60" i="3"/>
  <c r="Q52"/>
  <c r="P52"/>
  <c r="N52"/>
  <c r="L52"/>
  <c r="J52"/>
  <c r="I52"/>
  <c r="G52"/>
  <c r="E52"/>
  <c r="Q36"/>
  <c r="P36"/>
  <c r="N36"/>
  <c r="L36"/>
  <c r="J36"/>
  <c r="I36"/>
  <c r="G36"/>
  <c r="E36"/>
  <c r="E25"/>
  <c r="E16"/>
  <c r="E61" l="1"/>
  <c r="L60"/>
  <c r="Q60"/>
  <c r="P60"/>
  <c r="N60"/>
  <c r="J60"/>
  <c r="I60"/>
  <c r="G60"/>
  <c r="O52"/>
  <c r="P25"/>
  <c r="Q25"/>
  <c r="N25"/>
  <c r="L25"/>
  <c r="J25"/>
  <c r="I25"/>
  <c r="G25"/>
  <c r="Q16"/>
  <c r="Q61" s="1"/>
  <c r="P16"/>
  <c r="P61" s="1"/>
  <c r="N16"/>
  <c r="N61" s="1"/>
  <c r="L16"/>
  <c r="J16"/>
  <c r="J61" s="1"/>
  <c r="I16"/>
  <c r="G16"/>
  <c r="O60"/>
  <c r="R52"/>
  <c r="M52"/>
  <c r="O25"/>
  <c r="R16"/>
  <c r="G70"/>
  <c r="G71"/>
  <c r="G72"/>
  <c r="G73"/>
  <c r="G74"/>
  <c r="G75"/>
  <c r="G69"/>
  <c r="J69"/>
  <c r="E76"/>
  <c r="J74"/>
  <c r="P69"/>
  <c r="P70"/>
  <c r="P71"/>
  <c r="P72"/>
  <c r="P73"/>
  <c r="P74"/>
  <c r="P75"/>
  <c r="O69"/>
  <c r="F76"/>
  <c r="O70"/>
  <c r="O71"/>
  <c r="O72"/>
  <c r="O73"/>
  <c r="O74"/>
  <c r="O75"/>
  <c r="K75"/>
  <c r="J75"/>
  <c r="K74"/>
  <c r="K73"/>
  <c r="J73"/>
  <c r="K72"/>
  <c r="J72"/>
  <c r="K71"/>
  <c r="J71"/>
  <c r="K70"/>
  <c r="J70"/>
  <c r="K69"/>
  <c r="H60" l="1"/>
  <c r="R25"/>
  <c r="R60"/>
  <c r="M16"/>
  <c r="L61"/>
  <c r="G61"/>
  <c r="K60"/>
  <c r="I61"/>
  <c r="K61" s="1"/>
  <c r="M25"/>
  <c r="M60"/>
  <c r="G76"/>
  <c r="O16"/>
  <c r="K76"/>
  <c r="F60"/>
  <c r="O76"/>
  <c r="P76"/>
  <c r="J76"/>
  <c r="H25"/>
  <c r="F25"/>
  <c r="K25"/>
  <c r="R36"/>
  <c r="M36"/>
  <c r="O36"/>
  <c r="H52"/>
  <c r="K52"/>
  <c r="F52"/>
  <c r="F16"/>
  <c r="K16"/>
  <c r="H16"/>
  <c r="K36"/>
  <c r="F36"/>
  <c r="H36"/>
  <c r="M61" l="1"/>
  <c r="O61"/>
  <c r="H61"/>
  <c r="R61"/>
  <c r="F61"/>
</calcChain>
</file>

<file path=xl/sharedStrings.xml><?xml version="1.0" encoding="utf-8"?>
<sst xmlns="http://schemas.openxmlformats.org/spreadsheetml/2006/main" count="147" uniqueCount="110">
  <si>
    <t>TOTAL</t>
  </si>
  <si>
    <t>Dones</t>
  </si>
  <si>
    <t>Nom programa</t>
  </si>
  <si>
    <t>Total</t>
  </si>
  <si>
    <t>TOTAL UPC</t>
  </si>
  <si>
    <t>Homes</t>
  </si>
  <si>
    <t>&lt;=25</t>
  </si>
  <si>
    <t>26-30</t>
  </si>
  <si>
    <t>31-35</t>
  </si>
  <si>
    <t>36-40</t>
  </si>
  <si>
    <t>41-45</t>
  </si>
  <si>
    <t>46-50</t>
  </si>
  <si>
    <t>&gt;50</t>
  </si>
  <si>
    <t>DADES GRÀFIC</t>
  </si>
  <si>
    <t>Estrangers</t>
  </si>
  <si>
    <t>Total estudiantat</t>
  </si>
  <si>
    <t>Estudiantat nou</t>
  </si>
  <si>
    <t>% Dones</t>
  </si>
  <si>
    <t>% Homes</t>
  </si>
  <si>
    <t>3. ENGINYERIA CIVIL</t>
  </si>
  <si>
    <t>703 CA</t>
  </si>
  <si>
    <t>735 PA</t>
  </si>
  <si>
    <t>740 UOT</t>
  </si>
  <si>
    <t>200 FME</t>
  </si>
  <si>
    <t>300 EPSC</t>
  </si>
  <si>
    <t>707 ESAII</t>
  </si>
  <si>
    <t>711 EHMA</t>
  </si>
  <si>
    <t>720 FA</t>
  </si>
  <si>
    <t>731 OO</t>
  </si>
  <si>
    <t>742 CEN</t>
  </si>
  <si>
    <t>250 ETSECCPB</t>
  </si>
  <si>
    <t>706 EC</t>
  </si>
  <si>
    <t>722 ITT</t>
  </si>
  <si>
    <t>737 RMEE</t>
  </si>
  <si>
    <t>440 IOC</t>
  </si>
  <si>
    <t>721 FEN</t>
  </si>
  <si>
    <t>732 OE</t>
  </si>
  <si>
    <t>736 PE</t>
  </si>
  <si>
    <t>741 EMRN</t>
  </si>
  <si>
    <t>745 EAB</t>
  </si>
  <si>
    <t>702 CMEM</t>
  </si>
  <si>
    <t>713 EQ</t>
  </si>
  <si>
    <t>714 ETP</t>
  </si>
  <si>
    <t>724 MMT</t>
  </si>
  <si>
    <t>729 MF</t>
  </si>
  <si>
    <t>701 AC</t>
  </si>
  <si>
    <t>710 EEL</t>
  </si>
  <si>
    <t>715 EIO</t>
  </si>
  <si>
    <t>723 LSI</t>
  </si>
  <si>
    <t>739 TSC</t>
  </si>
  <si>
    <t>744 ENTEL</t>
  </si>
  <si>
    <t>Unitat</t>
  </si>
  <si>
    <t>%Estrangers</t>
  </si>
  <si>
    <t>% Estranger</t>
  </si>
  <si>
    <t>1.3.5 Estudiantat de doctorat</t>
  </si>
  <si>
    <t>1.3.5.2 DISTRIBUCIÓ DE L'ESTUDIANTAT DE DOCTORAT (TOTAL I NOU) SEGONS L'EDAT, EL GÈNERE I LA PROCEDÈNCIA</t>
  </si>
  <si>
    <t>893 ICFO</t>
  </si>
  <si>
    <t>704 CA1</t>
  </si>
  <si>
    <t>718 EGA1</t>
  </si>
  <si>
    <t>709 EE</t>
  </si>
  <si>
    <t>Doctorat en Teoria i Història de l'Arquitectura</t>
  </si>
  <si>
    <t>Doctorat en Àmbits de Recerca en l'Energia i el Medi Ambient a l'Arquitectura</t>
  </si>
  <si>
    <t>Doctorat en Gestió i Valoració Urbana</t>
  </si>
  <si>
    <t>Doctorat en Tecnologia de l'Arquitectura, Edificació i Urbanisme</t>
  </si>
  <si>
    <t>Doctorat en Comunicació Visual en Arquitectura i Disseny</t>
  </si>
  <si>
    <t>Doctorat en Projectes Arquitectònics</t>
  </si>
  <si>
    <t>Doctorat en Urbanisme</t>
  </si>
  <si>
    <t>Doctorat en Ciència i Tecnologia Aerospacial</t>
  </si>
  <si>
    <t>Doctorat en Enginyeria Biomèdica</t>
  </si>
  <si>
    <t>Doctorat en Ciències del Mar</t>
  </si>
  <si>
    <t>Doctorat en Física Computacional i Aplicada</t>
  </si>
  <si>
    <t>Doctorat en Enginyeria Òptica</t>
  </si>
  <si>
    <t>Doctorat en Ciència i Enginyeria Nàutiques</t>
  </si>
  <si>
    <t>Doctorat en Fotònica</t>
  </si>
  <si>
    <t>Doctorat en Enginyeria Civil</t>
  </si>
  <si>
    <t>Doctorat en Enginyeria de la Construcció</t>
  </si>
  <si>
    <t>Doctorat en Enginyeria del Terreny</t>
  </si>
  <si>
    <t>Doctorat en Eginyeria Sísmica i Dinàmica Estructural</t>
  </si>
  <si>
    <t>Doctorat en Anàlisi Estructural</t>
  </si>
  <si>
    <t>Doctorat en Automàtica, Robòtica i Visió</t>
  </si>
  <si>
    <t>Doctorat en Enginyeria Elèctrica</t>
  </si>
  <si>
    <t>Doctorat en Enginyeria Nuclear i de les Radiacions</t>
  </si>
  <si>
    <t>Doctorat en Administració i Direcció d'Empreses</t>
  </si>
  <si>
    <t>Doctorat en Sostenibilitat</t>
  </si>
  <si>
    <t>Doctorat en Enginyeria Ambiental</t>
  </si>
  <si>
    <t>Doctorat en Recursos Naturals i Medi Ambient</t>
  </si>
  <si>
    <t>Doctorat en Tecnologia Agroalimentària i Biotecnologia</t>
  </si>
  <si>
    <t>Doctorat en Ciència i Enginyeria dels Materials</t>
  </si>
  <si>
    <t>Doctorat en Enginyeria de Processos Químics</t>
  </si>
  <si>
    <t>Doctorat en Polímers i Biopolímers</t>
  </si>
  <si>
    <t>Doctorat en Enginyeria Tèxtil i Paperera</t>
  </si>
  <si>
    <t>Doctorat en Enginyeria Tèrmica</t>
  </si>
  <si>
    <t>Doctorat en Arquitectura de Computadors</t>
  </si>
  <si>
    <t>Doctorat en Enginyeria Electrònica</t>
  </si>
  <si>
    <t>Doctorat en Estadística i Investigació Operativa</t>
  </si>
  <si>
    <t>Doctorat en Computació</t>
  </si>
  <si>
    <t>Doctorat en Intel·ligència Artificial</t>
  </si>
  <si>
    <t>Doctorat en Teoria del Senyal i Comunicacions</t>
  </si>
  <si>
    <t>Doctorat en Enginyeria Telemàtica</t>
  </si>
  <si>
    <t>708 ETCG</t>
  </si>
  <si>
    <t>1. ARQUITECTURA, URBANISME I EDIFICACIÓ</t>
  </si>
  <si>
    <t>2. CIÈNCIES</t>
  </si>
  <si>
    <t>Doctorat en Enginyeria i Infraestructures del Transport</t>
  </si>
  <si>
    <t>4. ENGINYERIA INDUSTRIAL</t>
  </si>
  <si>
    <t>Doctorat en Enginyeria de Projectes i Sistemes</t>
  </si>
  <si>
    <t>Doctorat en Mecànica, Fluïds i Aeronàutica</t>
  </si>
  <si>
    <t>5. ENGINYERIA DE LES TIC</t>
  </si>
  <si>
    <t>Doctorat en Matemàtica Aplicada</t>
  </si>
  <si>
    <t>Dades representatives a 3 de setembre de 2010</t>
  </si>
  <si>
    <t>480 IS.UPC</t>
  </si>
</sst>
</file>

<file path=xl/styles.xml><?xml version="1.0" encoding="utf-8"?>
<styleSheet xmlns="http://schemas.openxmlformats.org/spreadsheetml/2006/main">
  <numFmts count="3">
    <numFmt numFmtId="164" formatCode="_-* #,##0\ &quot;pta&quot;_-;\-* #,##0\ &quot;pta&quot;_-;_-* &quot;-&quot;\ &quot;pta&quot;_-;_-@_-"/>
    <numFmt numFmtId="165" formatCode="0.0%"/>
    <numFmt numFmtId="166" formatCode="_(#,##0_);_(\(#,##0\);_(&quot;-&quot;_);_(@_)"/>
  </numFmts>
  <fonts count="19">
    <font>
      <sz val="10"/>
      <name val="Arial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0"/>
      <name val="MS Sans Serif"/>
      <family val="2"/>
    </font>
    <font>
      <sz val="13.5"/>
      <color theme="0"/>
      <name val="MS Sans Serif"/>
      <family val="2"/>
    </font>
    <font>
      <b/>
      <sz val="10"/>
      <color theme="0"/>
      <name val="MS Sans Serif"/>
      <family val="2"/>
    </font>
    <font>
      <sz val="10"/>
      <color theme="5" tint="-0.249977111117893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/>
      <diagonal/>
    </border>
    <border>
      <left style="thin">
        <color rgb="FF376091"/>
      </left>
      <right style="thin">
        <color theme="0"/>
      </right>
      <top/>
      <bottom/>
      <diagonal/>
    </border>
    <border>
      <left style="thin">
        <color rgb="FF376091"/>
      </left>
      <right style="thin">
        <color theme="0"/>
      </right>
      <top/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/>
      <diagonal/>
    </border>
    <border>
      <left style="thin">
        <color theme="0"/>
      </left>
      <right style="thin">
        <color rgb="FF376091"/>
      </right>
      <top/>
      <bottom/>
      <diagonal/>
    </border>
    <border>
      <left style="thin">
        <color theme="0"/>
      </left>
      <right style="thin">
        <color rgb="FF376091"/>
      </right>
      <top/>
      <bottom style="thin">
        <color rgb="FF376091"/>
      </bottom>
      <diagonal/>
    </border>
  </borders>
  <cellStyleXfs count="32">
    <xf numFmtId="0" fontId="0" fillId="0" borderId="0"/>
    <xf numFmtId="0" fontId="3" fillId="0" borderId="1" applyNumberFormat="0" applyFont="0" applyFill="0" applyAlignment="0" applyProtection="0">
      <alignment horizontal="center" vertical="top" wrapText="1"/>
    </xf>
    <xf numFmtId="0" fontId="4" fillId="0" borderId="2" applyNumberFormat="0" applyFont="0" applyFill="0" applyAlignment="0" applyProtection="0"/>
    <xf numFmtId="0" fontId="4" fillId="0" borderId="3" applyNumberFormat="0" applyFont="0" applyFill="0" applyAlignment="0" applyProtection="0"/>
    <xf numFmtId="0" fontId="4" fillId="0" borderId="4" applyNumberFormat="0" applyFont="0" applyFill="0" applyAlignment="0" applyProtection="0"/>
    <xf numFmtId="0" fontId="2" fillId="0" borderId="5" applyNumberFormat="0" applyFont="0" applyFill="0" applyAlignment="0" applyProtection="0">
      <alignment horizontal="center" vertical="top" wrapText="1"/>
    </xf>
    <xf numFmtId="0" fontId="5" fillId="2" borderId="6" applyNumberFormat="0" applyFont="0" applyFill="0" applyAlignment="0" applyProtection="0"/>
    <xf numFmtId="0" fontId="5" fillId="2" borderId="7" applyNumberFormat="0" applyFont="0" applyFill="0" applyAlignment="0" applyProtection="0"/>
    <xf numFmtId="0" fontId="5" fillId="2" borderId="8" applyNumberFormat="0" applyFont="0" applyFill="0" applyAlignment="0" applyProtection="0"/>
    <xf numFmtId="0" fontId="5" fillId="2" borderId="9" applyNumberFormat="0" applyFont="0" applyFill="0" applyAlignment="0" applyProtection="0"/>
    <xf numFmtId="4" fontId="2" fillId="3" borderId="10">
      <alignment horizontal="left" vertical="center"/>
    </xf>
    <xf numFmtId="0" fontId="6" fillId="4" borderId="10">
      <alignment horizontal="left" vertical="center"/>
    </xf>
    <xf numFmtId="0" fontId="6" fillId="2" borderId="10">
      <alignment horizontal="left" vertical="center"/>
    </xf>
    <xf numFmtId="0" fontId="6" fillId="2" borderId="10">
      <alignment horizontal="left" vertical="center"/>
    </xf>
    <xf numFmtId="0" fontId="6" fillId="5" borderId="10">
      <alignment horizontal="left" vertical="center"/>
    </xf>
    <xf numFmtId="0" fontId="7" fillId="6" borderId="0">
      <alignment horizontal="left" vertical="center"/>
    </xf>
    <xf numFmtId="3" fontId="8" fillId="7" borderId="10" applyNumberFormat="0">
      <alignment vertical="center"/>
    </xf>
    <xf numFmtId="3" fontId="8" fillId="8" borderId="10" applyNumberFormat="0">
      <alignment vertical="center"/>
    </xf>
    <xf numFmtId="4" fontId="8" fillId="2" borderId="10" applyNumberFormat="0">
      <alignment vertical="center"/>
    </xf>
    <xf numFmtId="4" fontId="8" fillId="5" borderId="10" applyNumberFormat="0">
      <alignment vertical="center"/>
    </xf>
    <xf numFmtId="0" fontId="8" fillId="9" borderId="10">
      <alignment horizontal="left" vertical="center"/>
    </xf>
    <xf numFmtId="0" fontId="2" fillId="10" borderId="10">
      <alignment horizontal="center" vertical="center"/>
    </xf>
    <xf numFmtId="0" fontId="2" fillId="3" borderId="10">
      <alignment horizontal="center" vertical="center" wrapText="1"/>
    </xf>
    <xf numFmtId="3" fontId="8" fillId="2" borderId="0" applyNumberFormat="0">
      <alignment vertical="center"/>
    </xf>
    <xf numFmtId="4" fontId="6" fillId="2" borderId="10" applyNumberFormat="0">
      <alignment vertical="center"/>
    </xf>
    <xf numFmtId="0" fontId="2" fillId="3" borderId="10">
      <alignment horizontal="center" vertical="center"/>
    </xf>
    <xf numFmtId="4" fontId="6" fillId="5" borderId="10" applyNumberFormat="0">
      <alignment vertical="center"/>
    </xf>
    <xf numFmtId="4" fontId="6" fillId="4" borderId="10" applyNumberFormat="0">
      <alignment vertical="center"/>
    </xf>
    <xf numFmtId="164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Protection="0">
      <alignment horizontal="right"/>
    </xf>
    <xf numFmtId="0" fontId="9" fillId="0" borderId="11" applyAlignment="0">
      <alignment horizontal="center"/>
    </xf>
  </cellStyleXfs>
  <cellXfs count="94">
    <xf numFmtId="0" fontId="0" fillId="0" borderId="0" xfId="0"/>
    <xf numFmtId="0" fontId="10" fillId="6" borderId="0" xfId="0" applyFont="1" applyFill="1" applyAlignment="1">
      <alignment vertical="center"/>
    </xf>
    <xf numFmtId="0" fontId="11" fillId="9" borderId="0" xfId="20" applyFont="1" applyFill="1" applyBorder="1" applyAlignment="1">
      <alignment horizontal="left" vertical="center"/>
    </xf>
    <xf numFmtId="0" fontId="11" fillId="9" borderId="0" xfId="20" applyFont="1" applyFill="1" applyBorder="1" applyAlignment="1">
      <alignment horizontal="left" vertical="center" wrapText="1"/>
    </xf>
    <xf numFmtId="0" fontId="11" fillId="6" borderId="0" xfId="0" applyFont="1" applyFill="1" applyAlignment="1">
      <alignment horizontal="left" vertical="center"/>
    </xf>
    <xf numFmtId="0" fontId="10" fillId="6" borderId="0" xfId="0" applyFont="1" applyFill="1" applyAlignment="1">
      <alignment horizontal="center" vertical="center"/>
    </xf>
    <xf numFmtId="0" fontId="10" fillId="6" borderId="0" xfId="0" applyFont="1" applyFill="1" applyAlignment="1">
      <alignment horizontal="left" vertical="center" wrapText="1"/>
    </xf>
    <xf numFmtId="0" fontId="11" fillId="6" borderId="0" xfId="0" applyFont="1" applyFill="1" applyAlignment="1">
      <alignment vertical="center" wrapText="1"/>
    </xf>
    <xf numFmtId="0" fontId="10" fillId="6" borderId="0" xfId="0" applyFont="1" applyFill="1" applyAlignment="1">
      <alignment vertical="center" wrapText="1"/>
    </xf>
    <xf numFmtId="0" fontId="11" fillId="6" borderId="0" xfId="0" applyFont="1" applyFill="1" applyAlignment="1">
      <alignment vertical="center"/>
    </xf>
    <xf numFmtId="164" fontId="10" fillId="6" borderId="0" xfId="28" applyFont="1" applyFill="1" applyBorder="1" applyAlignment="1">
      <alignment vertical="center"/>
    </xf>
    <xf numFmtId="0" fontId="10" fillId="6" borderId="0" xfId="0" applyFont="1" applyFill="1" applyBorder="1" applyAlignment="1">
      <alignment vertical="center"/>
    </xf>
    <xf numFmtId="0" fontId="10" fillId="6" borderId="13" xfId="9" applyFont="1" applyFill="1" applyBorder="1" applyAlignment="1">
      <alignment horizontal="center" vertical="center"/>
    </xf>
    <xf numFmtId="0" fontId="10" fillId="6" borderId="13" xfId="9" applyFont="1" applyFill="1" applyBorder="1" applyAlignment="1">
      <alignment horizontal="left" vertical="center" wrapText="1"/>
    </xf>
    <xf numFmtId="0" fontId="10" fillId="6" borderId="13" xfId="9" applyFont="1" applyFill="1" applyBorder="1" applyAlignment="1">
      <alignment vertical="center"/>
    </xf>
    <xf numFmtId="0" fontId="13" fillId="12" borderId="14" xfId="22" applyFont="1" applyFill="1" applyBorder="1">
      <alignment horizontal="center" vertical="center" wrapText="1"/>
    </xf>
    <xf numFmtId="0" fontId="10" fillId="13" borderId="14" xfId="16" applyNumberFormat="1" applyFont="1" applyFill="1" applyBorder="1" applyAlignment="1">
      <alignment horizontal="left" vertical="center" wrapText="1"/>
    </xf>
    <xf numFmtId="166" fontId="10" fillId="13" borderId="14" xfId="16" applyNumberFormat="1" applyFont="1" applyFill="1" applyBorder="1" applyAlignment="1">
      <alignment horizontal="right" vertical="center"/>
    </xf>
    <xf numFmtId="165" fontId="10" fillId="13" borderId="14" xfId="29" applyNumberFormat="1" applyFont="1" applyFill="1" applyBorder="1" applyAlignment="1">
      <alignment horizontal="right" vertical="center"/>
    </xf>
    <xf numFmtId="0" fontId="10" fillId="14" borderId="14" xfId="16" applyNumberFormat="1" applyFont="1" applyFill="1" applyBorder="1" applyAlignment="1">
      <alignment horizontal="left" vertical="center" wrapText="1"/>
    </xf>
    <xf numFmtId="166" fontId="10" fillId="14" borderId="14" xfId="16" applyNumberFormat="1" applyFont="1" applyFill="1" applyBorder="1" applyAlignment="1">
      <alignment horizontal="right" vertical="center"/>
    </xf>
    <xf numFmtId="165" fontId="10" fillId="14" borderId="14" xfId="29" applyNumberFormat="1" applyFont="1" applyFill="1" applyBorder="1" applyAlignment="1">
      <alignment horizontal="right" vertical="center"/>
    </xf>
    <xf numFmtId="165" fontId="13" fillId="15" borderId="14" xfId="29" applyNumberFormat="1" applyFont="1" applyFill="1" applyBorder="1" applyAlignment="1">
      <alignment vertical="center"/>
    </xf>
    <xf numFmtId="165" fontId="13" fillId="15" borderId="14" xfId="29" applyNumberFormat="1" applyFont="1" applyFill="1" applyBorder="1" applyAlignment="1">
      <alignment horizontal="right" vertical="center"/>
    </xf>
    <xf numFmtId="165" fontId="13" fillId="12" borderId="14" xfId="29" applyNumberFormat="1" applyFont="1" applyFill="1" applyBorder="1" applyAlignment="1">
      <alignment vertical="center"/>
    </xf>
    <xf numFmtId="0" fontId="10" fillId="6" borderId="15" xfId="7" applyFont="1" applyFill="1" applyBorder="1" applyAlignment="1">
      <alignment horizontal="center" vertical="center"/>
    </xf>
    <xf numFmtId="0" fontId="10" fillId="6" borderId="15" xfId="7" applyFont="1" applyFill="1" applyBorder="1" applyAlignment="1">
      <alignment horizontal="left" vertical="center" wrapText="1"/>
    </xf>
    <xf numFmtId="0" fontId="10" fillId="11" borderId="15" xfId="7" applyFont="1" applyFill="1" applyBorder="1" applyAlignment="1">
      <alignment vertical="center" wrapText="1"/>
    </xf>
    <xf numFmtId="0" fontId="10" fillId="6" borderId="15" xfId="7" applyFont="1" applyFill="1" applyBorder="1" applyAlignment="1">
      <alignment vertical="center"/>
    </xf>
    <xf numFmtId="0" fontId="11" fillId="6" borderId="15" xfId="7" applyFont="1" applyFill="1" applyBorder="1" applyAlignment="1">
      <alignment vertical="center"/>
    </xf>
    <xf numFmtId="0" fontId="11" fillId="11" borderId="15" xfId="7" applyFont="1" applyFill="1" applyBorder="1" applyAlignment="1">
      <alignment vertical="center" wrapText="1"/>
    </xf>
    <xf numFmtId="164" fontId="14" fillId="6" borderId="0" xfId="28" applyFont="1" applyFill="1" applyBorder="1" applyAlignment="1">
      <alignment horizontal="left" vertical="center" wrapText="1"/>
    </xf>
    <xf numFmtId="164" fontId="14" fillId="11" borderId="0" xfId="28" applyFont="1" applyFill="1" applyBorder="1" applyAlignment="1">
      <alignment vertical="center" wrapText="1"/>
    </xf>
    <xf numFmtId="164" fontId="14" fillId="6" borderId="0" xfId="28" applyFont="1" applyFill="1" applyBorder="1" applyAlignment="1">
      <alignment vertical="center"/>
    </xf>
    <xf numFmtId="164" fontId="13" fillId="11" borderId="0" xfId="28" applyFont="1" applyFill="1" applyBorder="1" applyAlignment="1">
      <alignment horizontal="right" vertical="center" wrapText="1"/>
    </xf>
    <xf numFmtId="164" fontId="15" fillId="6" borderId="0" xfId="28" applyFont="1" applyFill="1" applyBorder="1" applyAlignment="1">
      <alignment wrapText="1"/>
    </xf>
    <xf numFmtId="164" fontId="15" fillId="6" borderId="0" xfId="28" applyFont="1" applyFill="1" applyBorder="1" applyAlignment="1">
      <alignment horizontal="right"/>
    </xf>
    <xf numFmtId="164" fontId="15" fillId="6" borderId="0" xfId="28" applyFont="1" applyFill="1" applyBorder="1"/>
    <xf numFmtId="164" fontId="15" fillId="6" borderId="0" xfId="28" applyFont="1" applyFill="1" applyBorder="1" applyAlignment="1">
      <alignment horizontal="right" wrapText="1"/>
    </xf>
    <xf numFmtId="1" fontId="15" fillId="6" borderId="0" xfId="28" applyNumberFormat="1" applyFont="1" applyFill="1" applyBorder="1" applyAlignment="1">
      <alignment horizontal="right"/>
    </xf>
    <xf numFmtId="9" fontId="15" fillId="6" borderId="0" xfId="29" applyFont="1" applyFill="1" applyBorder="1"/>
    <xf numFmtId="1" fontId="15" fillId="6" borderId="0" xfId="28" applyNumberFormat="1" applyFont="1" applyFill="1" applyBorder="1"/>
    <xf numFmtId="164" fontId="16" fillId="6" borderId="0" xfId="28" applyFont="1" applyFill="1" applyBorder="1"/>
    <xf numFmtId="1" fontId="17" fillId="6" borderId="0" xfId="28" applyNumberFormat="1" applyFont="1" applyFill="1" applyBorder="1"/>
    <xf numFmtId="0" fontId="10" fillId="6" borderId="16" xfId="5" applyFont="1" applyFill="1" applyBorder="1" applyAlignment="1">
      <alignment vertical="center"/>
    </xf>
    <xf numFmtId="0" fontId="10" fillId="6" borderId="17" xfId="8" applyFont="1" applyFill="1" applyBorder="1" applyAlignment="1">
      <alignment vertical="center"/>
    </xf>
    <xf numFmtId="0" fontId="11" fillId="6" borderId="0" xfId="0" applyFont="1" applyFill="1" applyBorder="1" applyAlignment="1">
      <alignment vertical="center" wrapText="1"/>
    </xf>
    <xf numFmtId="0" fontId="11" fillId="6" borderId="17" xfId="8" applyFont="1" applyFill="1" applyBorder="1" applyAlignment="1">
      <alignment vertical="center" wrapText="1"/>
    </xf>
    <xf numFmtId="0" fontId="10" fillId="6" borderId="0" xfId="0" applyFont="1" applyFill="1" applyBorder="1" applyAlignment="1">
      <alignment vertical="center" wrapText="1"/>
    </xf>
    <xf numFmtId="0" fontId="10" fillId="6" borderId="17" xfId="8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/>
    </xf>
    <xf numFmtId="0" fontId="11" fillId="6" borderId="17" xfId="8" applyFont="1" applyFill="1" applyBorder="1" applyAlignment="1">
      <alignment vertical="center"/>
    </xf>
    <xf numFmtId="0" fontId="10" fillId="6" borderId="18" xfId="4" applyFont="1" applyFill="1" applyBorder="1" applyAlignment="1">
      <alignment vertical="center"/>
    </xf>
    <xf numFmtId="0" fontId="10" fillId="6" borderId="19" xfId="3" applyFont="1" applyFill="1" applyBorder="1" applyAlignment="1">
      <alignment vertical="center"/>
    </xf>
    <xf numFmtId="0" fontId="10" fillId="6" borderId="20" xfId="6" applyFont="1" applyFill="1" applyBorder="1" applyAlignment="1">
      <alignment vertical="center"/>
    </xf>
    <xf numFmtId="0" fontId="11" fillId="6" borderId="20" xfId="6" applyFont="1" applyFill="1" applyBorder="1" applyAlignment="1">
      <alignment vertical="center" wrapText="1"/>
    </xf>
    <xf numFmtId="0" fontId="10" fillId="6" borderId="20" xfId="6" applyFont="1" applyFill="1" applyBorder="1" applyAlignment="1">
      <alignment vertical="center" wrapText="1"/>
    </xf>
    <xf numFmtId="0" fontId="11" fillId="6" borderId="20" xfId="6" applyFont="1" applyFill="1" applyBorder="1" applyAlignment="1">
      <alignment vertical="center"/>
    </xf>
    <xf numFmtId="0" fontId="11" fillId="6" borderId="21" xfId="2" applyFont="1" applyFill="1" applyBorder="1" applyAlignment="1">
      <alignment vertical="center"/>
    </xf>
    <xf numFmtId="164" fontId="14" fillId="6" borderId="0" xfId="28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vertical="center"/>
    </xf>
    <xf numFmtId="0" fontId="14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left" vertical="center" wrapText="1"/>
    </xf>
    <xf numFmtId="0" fontId="14" fillId="11" borderId="0" xfId="0" applyFont="1" applyFill="1" applyBorder="1" applyAlignment="1">
      <alignment vertical="center" wrapText="1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14" fillId="6" borderId="0" xfId="0" applyFont="1" applyFill="1" applyAlignment="1">
      <alignment horizontal="left" vertical="center" wrapText="1"/>
    </xf>
    <xf numFmtId="166" fontId="13" fillId="15" borderId="14" xfId="16" applyNumberFormat="1" applyFont="1" applyFill="1" applyBorder="1">
      <alignment vertical="center"/>
    </xf>
    <xf numFmtId="166" fontId="13" fillId="15" borderId="14" xfId="17" applyNumberFormat="1" applyFont="1" applyFill="1" applyBorder="1" applyAlignment="1">
      <alignment horizontal="right" vertical="center"/>
    </xf>
    <xf numFmtId="166" fontId="13" fillId="15" borderId="14" xfId="16" applyNumberFormat="1" applyFont="1" applyFill="1" applyBorder="1" applyAlignment="1">
      <alignment horizontal="right" vertical="center"/>
    </xf>
    <xf numFmtId="166" fontId="13" fillId="15" borderId="14" xfId="23" applyNumberFormat="1" applyFont="1" applyFill="1" applyBorder="1">
      <alignment vertical="center"/>
    </xf>
    <xf numFmtId="164" fontId="18" fillId="6" borderId="0" xfId="28" applyFont="1" applyFill="1" applyBorder="1" applyAlignment="1">
      <alignment vertical="center"/>
    </xf>
    <xf numFmtId="164" fontId="18" fillId="6" borderId="0" xfId="28" applyFont="1" applyFill="1" applyBorder="1" applyAlignment="1">
      <alignment horizontal="center" vertical="center"/>
    </xf>
    <xf numFmtId="164" fontId="18" fillId="6" borderId="0" xfId="28" applyFont="1" applyFill="1" applyBorder="1" applyAlignment="1">
      <alignment horizontal="left" vertical="center" wrapText="1"/>
    </xf>
    <xf numFmtId="164" fontId="18" fillId="11" borderId="0" xfId="28" applyFont="1" applyFill="1" applyBorder="1" applyAlignment="1">
      <alignment vertical="center" wrapText="1"/>
    </xf>
    <xf numFmtId="0" fontId="18" fillId="6" borderId="0" xfId="0" applyFont="1" applyFill="1" applyBorder="1" applyAlignment="1">
      <alignment vertical="center"/>
    </xf>
    <xf numFmtId="0" fontId="18" fillId="6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left" vertical="center" wrapText="1"/>
    </xf>
    <xf numFmtId="0" fontId="18" fillId="11" borderId="0" xfId="0" applyFont="1" applyFill="1" applyBorder="1" applyAlignment="1">
      <alignment vertical="center" wrapText="1"/>
    </xf>
    <xf numFmtId="0" fontId="18" fillId="6" borderId="0" xfId="0" applyFont="1" applyFill="1" applyAlignment="1">
      <alignment vertical="center"/>
    </xf>
    <xf numFmtId="0" fontId="18" fillId="6" borderId="0" xfId="0" applyFont="1" applyFill="1" applyAlignment="1">
      <alignment horizontal="center" vertical="center"/>
    </xf>
    <xf numFmtId="0" fontId="18" fillId="6" borderId="0" xfId="0" applyFont="1" applyFill="1" applyAlignment="1">
      <alignment horizontal="left" vertical="center" wrapText="1"/>
    </xf>
    <xf numFmtId="166" fontId="13" fillId="12" borderId="14" xfId="24" applyNumberFormat="1" applyFont="1" applyFill="1" applyBorder="1">
      <alignment vertical="center"/>
    </xf>
    <xf numFmtId="0" fontId="12" fillId="6" borderId="14" xfId="15" applyFont="1" applyBorder="1">
      <alignment horizontal="left" vertical="center"/>
    </xf>
    <xf numFmtId="0" fontId="13" fillId="15" borderId="14" xfId="17" applyNumberFormat="1" applyFont="1" applyFill="1" applyBorder="1" applyAlignment="1">
      <alignment horizontal="left" vertical="center"/>
    </xf>
    <xf numFmtId="0" fontId="13" fillId="15" borderId="14" xfId="23" applyNumberFormat="1" applyFont="1" applyFill="1" applyBorder="1" applyAlignment="1">
      <alignment horizontal="left" vertical="center"/>
    </xf>
    <xf numFmtId="0" fontId="13" fillId="12" borderId="14" xfId="24" applyNumberFormat="1" applyFont="1" applyFill="1" applyBorder="1" applyAlignment="1">
      <alignment horizontal="left" vertical="center"/>
    </xf>
    <xf numFmtId="0" fontId="11" fillId="9" borderId="14" xfId="20" applyFont="1" applyBorder="1" applyAlignment="1">
      <alignment horizontal="left" vertical="center"/>
    </xf>
    <xf numFmtId="0" fontId="11" fillId="9" borderId="12" xfId="20" applyFont="1" applyFill="1" applyBorder="1" applyAlignment="1">
      <alignment horizontal="left" vertical="center"/>
    </xf>
    <xf numFmtId="0" fontId="11" fillId="9" borderId="0" xfId="20" applyFont="1" applyFill="1" applyBorder="1" applyAlignment="1">
      <alignment horizontal="left" vertical="center"/>
    </xf>
    <xf numFmtId="0" fontId="13" fillId="12" borderId="14" xfId="22" applyFont="1" applyFill="1" applyBorder="1" applyAlignment="1">
      <alignment horizontal="center" vertical="center" wrapText="1"/>
    </xf>
    <xf numFmtId="0" fontId="13" fillId="12" borderId="14" xfId="22" applyFont="1" applyFill="1" applyBorder="1">
      <alignment horizontal="center" vertical="center" wrapText="1"/>
    </xf>
    <xf numFmtId="0" fontId="11" fillId="9" borderId="14" xfId="20" applyFont="1" applyBorder="1">
      <alignment horizontal="left" vertical="center"/>
    </xf>
    <xf numFmtId="0" fontId="13" fillId="15" borderId="14" xfId="16" applyNumberFormat="1" applyFont="1" applyFill="1" applyBorder="1" applyAlignment="1">
      <alignment horizontal="left" vertical="center"/>
    </xf>
  </cellXfs>
  <cellStyles count="32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Moneda [0]" xfId="28" builtinId="7"/>
    <cellStyle name="Normal" xfId="0" builtinId="0"/>
    <cellStyle name="Percentual" xfId="29" builtinId="5"/>
    <cellStyle name="SinEstilo" xfId="30"/>
    <cellStyle name="Total" xfId="3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76091"/>
      <color rgb="FF003366"/>
      <color rgb="FFDBE5F1"/>
      <color rgb="FF6E97C8"/>
      <color rgb="FFB8CCE4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b="1"/>
            </a:pPr>
            <a:r>
              <a:rPr lang="es-ES" b="1"/>
              <a:t>Distribució de l'estudiantat segons edat i gènere</a:t>
            </a:r>
          </a:p>
        </c:rich>
      </c:tx>
      <c:layout>
        <c:manualLayout>
          <c:xMode val="edge"/>
          <c:yMode val="edge"/>
          <c:x val="6.6313040291000377E-3"/>
          <c:y val="2.2959183673469451E-2"/>
        </c:manualLayout>
      </c:layout>
      <c:spPr>
        <a:solidFill>
          <a:srgbClr val="FFFFFF"/>
        </a:solidFill>
        <a:ln w="25400">
          <a:noFill/>
        </a:ln>
      </c:spPr>
    </c:title>
    <c:plotArea>
      <c:layout>
        <c:manualLayout>
          <c:layoutTarget val="inner"/>
          <c:xMode val="edge"/>
          <c:yMode val="edge"/>
          <c:x val="7.1618083514280298E-2"/>
          <c:y val="0.13265306122448967"/>
          <c:w val="0.7705575281814232"/>
          <c:h val="0.76530612244898055"/>
        </c:manualLayout>
      </c:layout>
      <c:barChart>
        <c:barDir val="bar"/>
        <c:grouping val="percentStacked"/>
        <c:ser>
          <c:idx val="0"/>
          <c:order val="0"/>
          <c:tx>
            <c:strRef>
              <c:f>'1.3.5.2'!$J$68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75000"/>
                  </a:srgb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rgbClr val="4F81BD">
                    <a:lumMod val="75000"/>
                  </a:srgbClr>
                </a:gs>
              </a:gsLst>
              <a:lin ang="5400000" scaled="0"/>
            </a:gradFill>
            <a:ln w="3175">
              <a:solidFill>
                <a:srgbClr val="335C8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'1.3.5.2'!$I$69:$I$75</c:f>
              <c:strCache>
                <c:ptCount val="7"/>
                <c:pt idx="0">
                  <c:v>&lt;=25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&gt;50</c:v>
                </c:pt>
              </c:strCache>
            </c:strRef>
          </c:cat>
          <c:val>
            <c:numRef>
              <c:f>'1.3.5.2'!$J$69:$J$75</c:f>
              <c:numCache>
                <c:formatCode>0%</c:formatCode>
                <c:ptCount val="7"/>
                <c:pt idx="0">
                  <c:v>0.34545454545454546</c:v>
                </c:pt>
                <c:pt idx="1">
                  <c:v>0.33029612756264237</c:v>
                </c:pt>
                <c:pt idx="2">
                  <c:v>0.33221476510067116</c:v>
                </c:pt>
                <c:pt idx="3">
                  <c:v>0.30694980694980695</c:v>
                </c:pt>
                <c:pt idx="4">
                  <c:v>0.27016129032258063</c:v>
                </c:pt>
                <c:pt idx="5">
                  <c:v>0.30909090909090908</c:v>
                </c:pt>
                <c:pt idx="6">
                  <c:v>0.2138728323699422</c:v>
                </c:pt>
              </c:numCache>
            </c:numRef>
          </c:val>
        </c:ser>
        <c:ser>
          <c:idx val="1"/>
          <c:order val="1"/>
          <c:tx>
            <c:strRef>
              <c:f>'1.3.5.2'!$K$68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rgbClr val="4F81BD">
                    <a:tint val="660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5400000" scaled="0"/>
            </a:gradFill>
            <a:ln w="12700">
              <a:solidFill>
                <a:srgbClr val="335C8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>
                    <a:solidFill>
                      <a:srgbClr val="003366"/>
                    </a:solidFill>
                  </a:defRPr>
                </a:pPr>
                <a:endParaRPr lang="es-ES"/>
              </a:p>
            </c:txPr>
            <c:showVal val="1"/>
          </c:dLbls>
          <c:val>
            <c:numRef>
              <c:f>'1.3.5.2'!$K$69:$K$75</c:f>
              <c:numCache>
                <c:formatCode>0%</c:formatCode>
                <c:ptCount val="7"/>
                <c:pt idx="0">
                  <c:v>0.65454545454545454</c:v>
                </c:pt>
                <c:pt idx="1">
                  <c:v>0.66970387243735763</c:v>
                </c:pt>
                <c:pt idx="2">
                  <c:v>0.66778523489932884</c:v>
                </c:pt>
                <c:pt idx="3">
                  <c:v>0.693050193050193</c:v>
                </c:pt>
                <c:pt idx="4">
                  <c:v>0.72983870967741937</c:v>
                </c:pt>
                <c:pt idx="5">
                  <c:v>0.69090909090909092</c:v>
                </c:pt>
                <c:pt idx="6">
                  <c:v>0.78612716763005785</c:v>
                </c:pt>
              </c:numCache>
            </c:numRef>
          </c:val>
        </c:ser>
        <c:dLbls>
          <c:showVal val="1"/>
        </c:dLbls>
        <c:gapWidth val="50"/>
        <c:overlap val="100"/>
        <c:axId val="100197504"/>
        <c:axId val="100199424"/>
      </c:barChart>
      <c:catAx>
        <c:axId val="100197504"/>
        <c:scaling>
          <c:orientation val="minMax"/>
        </c:scaling>
        <c:axPos val="l"/>
        <c:numFmt formatCode="General" sourceLinked="1"/>
        <c:tickLblPos val="nextTo"/>
        <c:spPr>
          <a:ln w="25400">
            <a:solidFill>
              <a:srgbClr val="335C85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rgbClr val="003366"/>
                </a:solidFill>
              </a:defRPr>
            </a:pPr>
            <a:endParaRPr lang="es-ES"/>
          </a:p>
        </c:txPr>
        <c:crossAx val="100199424"/>
        <c:crosses val="autoZero"/>
        <c:auto val="1"/>
        <c:lblAlgn val="ctr"/>
        <c:lblOffset val="100"/>
        <c:tickLblSkip val="1"/>
        <c:tickMarkSkip val="1"/>
      </c:catAx>
      <c:valAx>
        <c:axId val="10019942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1"/>
        <c:tickLblPos val="nextTo"/>
        <c:spPr>
          <a:ln w="25400">
            <a:solidFill>
              <a:srgbClr val="335C85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0197504"/>
        <c:crosses val="autoZero"/>
        <c:crossBetween val="between"/>
        <c:majorUnit val="0.1"/>
      </c:valAx>
      <c:spPr>
        <a:noFill/>
        <a:ln w="12700">
          <a:solidFill>
            <a:srgbClr val="335C85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5512151890107"/>
          <c:y val="0.78746704174417459"/>
          <c:w val="8.0901909155020532E-2"/>
          <c:h val="0.10969387755102068"/>
        </c:manualLayout>
      </c:layout>
      <c:spPr>
        <a:solidFill>
          <a:srgbClr val="FFFFFF"/>
        </a:solidFill>
        <a:ln w="3175">
          <a:solidFill>
            <a:srgbClr val="335C85"/>
          </a:solidFill>
          <a:prstDash val="solid"/>
        </a:ln>
      </c:spPr>
    </c:legend>
    <c:plotVisOnly val="1"/>
    <c:dispBlanksAs val="gap"/>
  </c:chart>
  <c:spPr>
    <a:solidFill>
      <a:srgbClr val="FFFFFF"/>
    </a:solidFill>
    <a:ln w="3175">
      <a:solidFill>
        <a:srgbClr val="376091"/>
      </a:solidFill>
      <a:prstDash val="solid"/>
    </a:ln>
    <a:effectLst>
      <a:outerShdw dist="35921" sx="1000" sy="1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3366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r>
              <a:rPr lang="es-ES" sz="1000">
                <a:solidFill>
                  <a:srgbClr val="003366"/>
                </a:solidFill>
              </a:rPr>
              <a:t>Distribució de l'estudiantat segons edat i gènere</a:t>
            </a:r>
          </a:p>
        </c:rich>
      </c:tx>
      <c:layout>
        <c:manualLayout>
          <c:xMode val="edge"/>
          <c:yMode val="edge"/>
          <c:x val="1.0416678440436967E-2"/>
          <c:y val="2.806122448979595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324080091778894E-2"/>
          <c:y val="0.11224489795918367"/>
          <c:w val="0.80902869220727236"/>
          <c:h val="0.80612244897959184"/>
        </c:manualLayout>
      </c:layout>
      <c:barChart>
        <c:barDir val="bar"/>
        <c:grouping val="clustered"/>
        <c:ser>
          <c:idx val="1"/>
          <c:order val="0"/>
          <c:tx>
            <c:strRef>
              <c:f>'1.3.5.2'!$P$68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60000"/>
                    <a:lumOff val="40000"/>
                  </a:srgbClr>
                </a:gs>
                <a:gs pos="50000">
                  <a:schemeClr val="accent1">
                    <a:lumMod val="40000"/>
                    <a:lumOff val="60000"/>
                  </a:schemeClr>
                </a:gs>
                <a:gs pos="100000">
                  <a:srgbClr val="4F81BD">
                    <a:lumMod val="60000"/>
                    <a:lumOff val="40000"/>
                  </a:srgbClr>
                </a:gs>
              </a:gsLst>
              <a:lin ang="5400000" scaled="0"/>
            </a:gradFill>
            <a:ln w="12700">
              <a:solidFill>
                <a:srgbClr val="335C85"/>
              </a:solidFill>
              <a:prstDash val="solid"/>
            </a:ln>
          </c:spPr>
          <c:dLbls>
            <c:numFmt formatCode="0;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'1.3.5.2'!$N$69:$N$75</c:f>
              <c:strCache>
                <c:ptCount val="7"/>
                <c:pt idx="0">
                  <c:v>&lt;=25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&gt;50</c:v>
                </c:pt>
              </c:strCache>
            </c:strRef>
          </c:cat>
          <c:val>
            <c:numRef>
              <c:f>'1.3.5.2'!$P$69:$P$75</c:f>
              <c:numCache>
                <c:formatCode>0</c:formatCode>
                <c:ptCount val="7"/>
                <c:pt idx="0">
                  <c:v>-72</c:v>
                </c:pt>
                <c:pt idx="1">
                  <c:v>-588</c:v>
                </c:pt>
                <c:pt idx="2">
                  <c:v>-597</c:v>
                </c:pt>
                <c:pt idx="3">
                  <c:v>-359</c:v>
                </c:pt>
                <c:pt idx="4">
                  <c:v>-181</c:v>
                </c:pt>
                <c:pt idx="5">
                  <c:v>-114</c:v>
                </c:pt>
                <c:pt idx="6">
                  <c:v>-136</c:v>
                </c:pt>
              </c:numCache>
            </c:numRef>
          </c:val>
        </c:ser>
        <c:ser>
          <c:idx val="0"/>
          <c:order val="1"/>
          <c:tx>
            <c:strRef>
              <c:f>'1.3.5.2'!$O$68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rgbClr val="4F81BD">
                    <a:lumMod val="75000"/>
                  </a:srgbClr>
                </a:gs>
                <a:gs pos="50000">
                  <a:srgbClr val="4F81BD">
                    <a:lumMod val="60000"/>
                    <a:lumOff val="40000"/>
                  </a:srgbClr>
                </a:gs>
                <a:gs pos="100000">
                  <a:srgbClr val="4F81BD">
                    <a:lumMod val="75000"/>
                  </a:srgbClr>
                </a:gs>
              </a:gsLst>
              <a:lin ang="5400000" scaled="0"/>
            </a:gradFill>
            <a:ln w="12700">
              <a:solidFill>
                <a:srgbClr val="335C85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3366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</c:dLbls>
          <c:cat>
            <c:strRef>
              <c:f>'1.3.5.2'!$N$69:$N$75</c:f>
              <c:strCache>
                <c:ptCount val="7"/>
                <c:pt idx="0">
                  <c:v>&lt;=25</c:v>
                </c:pt>
                <c:pt idx="1">
                  <c:v>26-30</c:v>
                </c:pt>
                <c:pt idx="2">
                  <c:v>31-35</c:v>
                </c:pt>
                <c:pt idx="3">
                  <c:v>36-40</c:v>
                </c:pt>
                <c:pt idx="4">
                  <c:v>41-45</c:v>
                </c:pt>
                <c:pt idx="5">
                  <c:v>46-50</c:v>
                </c:pt>
                <c:pt idx="6">
                  <c:v>&gt;50</c:v>
                </c:pt>
              </c:strCache>
            </c:strRef>
          </c:cat>
          <c:val>
            <c:numRef>
              <c:f>'1.3.5.2'!$O$69:$O$75</c:f>
              <c:numCache>
                <c:formatCode>0</c:formatCode>
                <c:ptCount val="7"/>
                <c:pt idx="0">
                  <c:v>38</c:v>
                </c:pt>
                <c:pt idx="1">
                  <c:v>290</c:v>
                </c:pt>
                <c:pt idx="2">
                  <c:v>297</c:v>
                </c:pt>
                <c:pt idx="3">
                  <c:v>159</c:v>
                </c:pt>
                <c:pt idx="4">
                  <c:v>67</c:v>
                </c:pt>
                <c:pt idx="5">
                  <c:v>51</c:v>
                </c:pt>
                <c:pt idx="6">
                  <c:v>37</c:v>
                </c:pt>
              </c:numCache>
            </c:numRef>
          </c:val>
        </c:ser>
        <c:dLbls>
          <c:showVal val="1"/>
        </c:dLbls>
        <c:gapWidth val="50"/>
        <c:overlap val="100"/>
        <c:axId val="101846016"/>
        <c:axId val="102081280"/>
      </c:barChart>
      <c:catAx>
        <c:axId val="101846016"/>
        <c:scaling>
          <c:orientation val="minMax"/>
        </c:scaling>
        <c:axPos val="l"/>
        <c:numFmt formatCode="General" sourceLinked="1"/>
        <c:tickLblPos val="low"/>
        <c:spPr>
          <a:ln w="25400">
            <a:solidFill>
              <a:srgbClr val="335C85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3366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2081280"/>
        <c:crosses val="autoZero"/>
        <c:auto val="1"/>
        <c:lblAlgn val="ctr"/>
        <c:lblOffset val="100"/>
        <c:tickLblSkip val="1"/>
        <c:tickMarkSkip val="1"/>
      </c:catAx>
      <c:valAx>
        <c:axId val="102081280"/>
        <c:scaling>
          <c:orientation val="minMax"/>
        </c:scaling>
        <c:delete val="1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1"/>
        <c:tickLblPos val="nextTo"/>
        <c:crossAx val="101846016"/>
        <c:crosses val="autoZero"/>
        <c:crossBetween val="between"/>
        <c:majorUnit val="100"/>
      </c:valAx>
      <c:spPr>
        <a:noFill/>
        <a:ln w="12700">
          <a:solidFill>
            <a:srgbClr val="335C85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095509731777324"/>
          <c:y val="0.80357147644942728"/>
          <c:w val="7.0601931651850552E-2"/>
          <c:h val="0.10969387755102068"/>
        </c:manualLayout>
      </c:layout>
      <c:spPr>
        <a:solidFill>
          <a:srgbClr val="FFFFFF"/>
        </a:solidFill>
        <a:ln w="3175">
          <a:solidFill>
            <a:srgbClr val="335C85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335C85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3175">
      <a:solidFill>
        <a:srgbClr val="376091"/>
      </a:solidFill>
      <a:prstDash val="solid"/>
    </a:ln>
    <a:effectLst>
      <a:outerShdw dist="35921" sx="1000" sy="1000" algn="br">
        <a:srgbClr val="000000"/>
      </a:outerShdw>
    </a:effectLst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61422</xdr:colOff>
      <xdr:row>64</xdr:row>
      <xdr:rowOff>90902</xdr:rowOff>
    </xdr:from>
    <xdr:to>
      <xdr:col>8</xdr:col>
      <xdr:colOff>223762</xdr:colOff>
      <xdr:row>87</xdr:row>
      <xdr:rowOff>2834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411239</xdr:colOff>
      <xdr:row>64</xdr:row>
      <xdr:rowOff>100088</xdr:rowOff>
    </xdr:from>
    <xdr:to>
      <xdr:col>17</xdr:col>
      <xdr:colOff>639838</xdr:colOff>
      <xdr:row>87</xdr:row>
      <xdr:rowOff>12020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LEMANN\Grups2\APAE\APAE-COMU\SUPORT\LLIBREDA\Lldades%202003\1342%20grafi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es 1_3_2_2"/>
      <sheetName val="Per_intervals_edats_i_sexe"/>
    </sheetNames>
    <sheetDataSet>
      <sheetData sheetId="0" refreshError="1"/>
      <sheetData sheetId="1">
        <row r="5">
          <cell r="D5" t="str">
            <v>Dones</v>
          </cell>
        </row>
        <row r="6">
          <cell r="D6">
            <v>110</v>
          </cell>
        </row>
        <row r="7">
          <cell r="D7">
            <v>362</v>
          </cell>
        </row>
        <row r="8">
          <cell r="D8">
            <v>210</v>
          </cell>
        </row>
        <row r="9">
          <cell r="D9">
            <v>93</v>
          </cell>
        </row>
        <row r="10">
          <cell r="D10">
            <v>49</v>
          </cell>
        </row>
        <row r="11">
          <cell r="D11">
            <v>24</v>
          </cell>
        </row>
        <row r="12">
          <cell r="D12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showGridLines="0" tabSelected="1" zoomScaleNormal="100" zoomScaleSheetLayoutView="100" workbookViewId="0">
      <selection activeCell="D39" sqref="D39"/>
    </sheetView>
  </sheetViews>
  <sheetFormatPr defaultColWidth="11.42578125" defaultRowHeight="12.75"/>
  <cols>
    <col min="1" max="1" width="2.140625" style="1" customWidth="1"/>
    <col min="2" max="2" width="1.140625" style="1" customWidth="1"/>
    <col min="3" max="3" width="16.140625" style="5" customWidth="1"/>
    <col min="4" max="4" width="49.42578125" style="6" customWidth="1"/>
    <col min="5" max="9" width="11.140625" style="1" customWidth="1"/>
    <col min="10" max="10" width="11.5703125" style="1" customWidth="1"/>
    <col min="11" max="11" width="14.28515625" style="1" customWidth="1"/>
    <col min="12" max="12" width="9.7109375" style="1" customWidth="1"/>
    <col min="13" max="13" width="10.7109375" style="1" bestFit="1" customWidth="1"/>
    <col min="14" max="14" width="11" style="1" customWidth="1"/>
    <col min="15" max="15" width="11.85546875" style="1" customWidth="1"/>
    <col min="16" max="17" width="12.5703125" style="1" customWidth="1"/>
    <col min="18" max="18" width="13.85546875" style="1" customWidth="1"/>
    <col min="19" max="19" width="0.5703125" style="1" customWidth="1"/>
    <col min="20" max="16384" width="11.42578125" style="1"/>
  </cols>
  <sheetData>
    <row r="1" spans="1:20">
      <c r="C1" s="88" t="s">
        <v>54</v>
      </c>
      <c r="D1" s="89"/>
    </row>
    <row r="2" spans="1:20">
      <c r="C2" s="88" t="s">
        <v>55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20"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0">
      <c r="C4" s="4"/>
    </row>
    <row r="5" spans="1:20" ht="3.95" customHeight="1">
      <c r="A5" s="11"/>
      <c r="B5" s="44"/>
      <c r="C5" s="12"/>
      <c r="D5" s="13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53"/>
      <c r="T5" s="11"/>
    </row>
    <row r="6" spans="1:20" ht="20.100000000000001" customHeight="1">
      <c r="A6" s="11"/>
      <c r="B6" s="45"/>
      <c r="C6" s="91" t="s">
        <v>51</v>
      </c>
      <c r="D6" s="90" t="s">
        <v>2</v>
      </c>
      <c r="E6" s="91" t="s">
        <v>16</v>
      </c>
      <c r="F6" s="91"/>
      <c r="G6" s="91"/>
      <c r="H6" s="91"/>
      <c r="I6" s="91"/>
      <c r="J6" s="91"/>
      <c r="K6" s="91"/>
      <c r="L6" s="91" t="s">
        <v>15</v>
      </c>
      <c r="M6" s="91"/>
      <c r="N6" s="91"/>
      <c r="O6" s="91"/>
      <c r="P6" s="91"/>
      <c r="Q6" s="91"/>
      <c r="R6" s="91"/>
      <c r="S6" s="54"/>
      <c r="T6" s="11"/>
    </row>
    <row r="7" spans="1:20" s="7" customFormat="1" ht="20.100000000000001" customHeight="1">
      <c r="A7" s="46"/>
      <c r="B7" s="47"/>
      <c r="C7" s="91"/>
      <c r="D7" s="90"/>
      <c r="E7" s="15" t="s">
        <v>1</v>
      </c>
      <c r="F7" s="15" t="s">
        <v>17</v>
      </c>
      <c r="G7" s="15" t="s">
        <v>5</v>
      </c>
      <c r="H7" s="15" t="s">
        <v>18</v>
      </c>
      <c r="I7" s="15" t="s">
        <v>3</v>
      </c>
      <c r="J7" s="15" t="s">
        <v>14</v>
      </c>
      <c r="K7" s="15" t="s">
        <v>53</v>
      </c>
      <c r="L7" s="15" t="s">
        <v>1</v>
      </c>
      <c r="M7" s="15" t="s">
        <v>17</v>
      </c>
      <c r="N7" s="15" t="s">
        <v>5</v>
      </c>
      <c r="O7" s="15" t="s">
        <v>18</v>
      </c>
      <c r="P7" s="15" t="s">
        <v>3</v>
      </c>
      <c r="Q7" s="15" t="s">
        <v>14</v>
      </c>
      <c r="R7" s="15" t="s">
        <v>52</v>
      </c>
      <c r="S7" s="55"/>
      <c r="T7" s="46"/>
    </row>
    <row r="8" spans="1:20" s="8" customFormat="1" ht="20.100000000000001" customHeight="1">
      <c r="A8" s="48"/>
      <c r="B8" s="49"/>
      <c r="C8" s="92" t="s">
        <v>100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56"/>
      <c r="T8" s="48"/>
    </row>
    <row r="9" spans="1:20" ht="19.5" customHeight="1">
      <c r="A9" s="11"/>
      <c r="B9" s="45"/>
      <c r="C9" s="16" t="s">
        <v>20</v>
      </c>
      <c r="D9" s="16" t="s">
        <v>60</v>
      </c>
      <c r="E9" s="17">
        <v>10</v>
      </c>
      <c r="F9" s="18">
        <v>0.52631578947368418</v>
      </c>
      <c r="G9" s="17">
        <v>9</v>
      </c>
      <c r="H9" s="18">
        <v>0.47368421052631576</v>
      </c>
      <c r="I9" s="17">
        <v>19</v>
      </c>
      <c r="J9" s="17">
        <v>12</v>
      </c>
      <c r="K9" s="18">
        <v>0.63157894736842102</v>
      </c>
      <c r="L9" s="17">
        <v>52</v>
      </c>
      <c r="M9" s="18">
        <v>0.54166666666666663</v>
      </c>
      <c r="N9" s="17">
        <v>44</v>
      </c>
      <c r="O9" s="18">
        <v>0.45833333333333331</v>
      </c>
      <c r="P9" s="17">
        <v>96</v>
      </c>
      <c r="Q9" s="17">
        <v>69</v>
      </c>
      <c r="R9" s="18">
        <v>0.71875</v>
      </c>
      <c r="S9" s="54"/>
      <c r="T9" s="11"/>
    </row>
    <row r="10" spans="1:20" ht="25.5">
      <c r="A10" s="11"/>
      <c r="B10" s="45"/>
      <c r="C10" s="19" t="s">
        <v>57</v>
      </c>
      <c r="D10" s="19" t="s">
        <v>61</v>
      </c>
      <c r="E10" s="20">
        <v>5</v>
      </c>
      <c r="F10" s="21">
        <v>0.5</v>
      </c>
      <c r="G10" s="20">
        <v>5</v>
      </c>
      <c r="H10" s="21">
        <v>0.5</v>
      </c>
      <c r="I10" s="20">
        <v>10</v>
      </c>
      <c r="J10" s="20">
        <v>9</v>
      </c>
      <c r="K10" s="21">
        <v>0.9</v>
      </c>
      <c r="L10" s="20">
        <v>28</v>
      </c>
      <c r="M10" s="21">
        <v>0.50909090909090904</v>
      </c>
      <c r="N10" s="20">
        <v>27</v>
      </c>
      <c r="O10" s="21">
        <v>0.49090909090909091</v>
      </c>
      <c r="P10" s="20">
        <v>55</v>
      </c>
      <c r="Q10" s="20">
        <v>39</v>
      </c>
      <c r="R10" s="21">
        <v>0.70909090909090911</v>
      </c>
      <c r="S10" s="54"/>
      <c r="T10" s="11"/>
    </row>
    <row r="11" spans="1:20" ht="19.5" customHeight="1">
      <c r="A11" s="11"/>
      <c r="B11" s="45"/>
      <c r="C11" s="16" t="s">
        <v>57</v>
      </c>
      <c r="D11" s="16" t="s">
        <v>62</v>
      </c>
      <c r="E11" s="17">
        <v>10</v>
      </c>
      <c r="F11" s="18">
        <v>0.47619047619047616</v>
      </c>
      <c r="G11" s="17">
        <v>11</v>
      </c>
      <c r="H11" s="18">
        <v>0.52380952380952384</v>
      </c>
      <c r="I11" s="17">
        <v>21</v>
      </c>
      <c r="J11" s="17">
        <v>18</v>
      </c>
      <c r="K11" s="18">
        <v>0.8571428571428571</v>
      </c>
      <c r="L11" s="17">
        <v>24</v>
      </c>
      <c r="M11" s="18">
        <v>0.4</v>
      </c>
      <c r="N11" s="17">
        <v>36</v>
      </c>
      <c r="O11" s="18">
        <v>0.6</v>
      </c>
      <c r="P11" s="17">
        <v>60</v>
      </c>
      <c r="Q11" s="17">
        <v>44</v>
      </c>
      <c r="R11" s="18">
        <v>0.73333333333333328</v>
      </c>
      <c r="S11" s="54"/>
      <c r="T11" s="11"/>
    </row>
    <row r="12" spans="1:20" ht="25.5">
      <c r="A12" s="11"/>
      <c r="B12" s="45"/>
      <c r="C12" s="19" t="s">
        <v>57</v>
      </c>
      <c r="D12" s="19" t="s">
        <v>63</v>
      </c>
      <c r="E12" s="20">
        <v>16</v>
      </c>
      <c r="F12" s="21">
        <v>0.59259259259259256</v>
      </c>
      <c r="G12" s="20">
        <v>11</v>
      </c>
      <c r="H12" s="21">
        <v>0.40740740740740738</v>
      </c>
      <c r="I12" s="20">
        <v>27</v>
      </c>
      <c r="J12" s="20">
        <v>10</v>
      </c>
      <c r="K12" s="21">
        <v>0.37037037037037035</v>
      </c>
      <c r="L12" s="20">
        <v>42</v>
      </c>
      <c r="M12" s="21">
        <v>0.52500000000000002</v>
      </c>
      <c r="N12" s="20">
        <v>38</v>
      </c>
      <c r="O12" s="21">
        <v>0.47499999999999998</v>
      </c>
      <c r="P12" s="20">
        <v>80</v>
      </c>
      <c r="Q12" s="20">
        <v>33</v>
      </c>
      <c r="R12" s="21">
        <v>0.41249999999999998</v>
      </c>
      <c r="S12" s="54"/>
      <c r="T12" s="11"/>
    </row>
    <row r="13" spans="1:20" ht="25.5">
      <c r="A13" s="11"/>
      <c r="B13" s="45"/>
      <c r="C13" s="16" t="s">
        <v>58</v>
      </c>
      <c r="D13" s="16" t="s">
        <v>64</v>
      </c>
      <c r="E13" s="17">
        <v>1</v>
      </c>
      <c r="F13" s="18">
        <v>0.2</v>
      </c>
      <c r="G13" s="17">
        <v>4</v>
      </c>
      <c r="H13" s="18">
        <v>0.8</v>
      </c>
      <c r="I13" s="17">
        <v>5</v>
      </c>
      <c r="J13" s="17">
        <v>3</v>
      </c>
      <c r="K13" s="18">
        <v>0.6</v>
      </c>
      <c r="L13" s="17">
        <v>20</v>
      </c>
      <c r="M13" s="18">
        <v>0.28985507246376813</v>
      </c>
      <c r="N13" s="17">
        <v>49</v>
      </c>
      <c r="O13" s="18">
        <v>0.71014492753623193</v>
      </c>
      <c r="P13" s="17">
        <v>69</v>
      </c>
      <c r="Q13" s="17">
        <v>36</v>
      </c>
      <c r="R13" s="18">
        <v>0.52173913043478259</v>
      </c>
      <c r="S13" s="54"/>
      <c r="T13" s="11"/>
    </row>
    <row r="14" spans="1:20" ht="18.75" customHeight="1">
      <c r="A14" s="11"/>
      <c r="B14" s="45"/>
      <c r="C14" s="19" t="s">
        <v>21</v>
      </c>
      <c r="D14" s="19" t="s">
        <v>65</v>
      </c>
      <c r="E14" s="20">
        <v>19</v>
      </c>
      <c r="F14" s="21">
        <v>0.44186046511627908</v>
      </c>
      <c r="G14" s="20">
        <v>24</v>
      </c>
      <c r="H14" s="21">
        <v>0.55813953488372092</v>
      </c>
      <c r="I14" s="20">
        <v>43</v>
      </c>
      <c r="J14" s="20">
        <v>30</v>
      </c>
      <c r="K14" s="21">
        <v>0.69767441860465118</v>
      </c>
      <c r="L14" s="20">
        <v>100</v>
      </c>
      <c r="M14" s="21">
        <v>0.35971223021582732</v>
      </c>
      <c r="N14" s="20">
        <v>178</v>
      </c>
      <c r="O14" s="21">
        <v>0.64028776978417268</v>
      </c>
      <c r="P14" s="20">
        <v>278</v>
      </c>
      <c r="Q14" s="20">
        <v>175</v>
      </c>
      <c r="R14" s="21">
        <v>0.62949640287769781</v>
      </c>
      <c r="S14" s="54"/>
      <c r="T14" s="11"/>
    </row>
    <row r="15" spans="1:20" ht="19.5" customHeight="1">
      <c r="A15" s="11"/>
      <c r="B15" s="45"/>
      <c r="C15" s="16" t="s">
        <v>22</v>
      </c>
      <c r="D15" s="16" t="s">
        <v>66</v>
      </c>
      <c r="E15" s="17">
        <v>17</v>
      </c>
      <c r="F15" s="18">
        <v>0.58620689655172409</v>
      </c>
      <c r="G15" s="17">
        <v>12</v>
      </c>
      <c r="H15" s="18">
        <v>0.41379310344827586</v>
      </c>
      <c r="I15" s="17">
        <v>29</v>
      </c>
      <c r="J15" s="17">
        <v>19</v>
      </c>
      <c r="K15" s="18">
        <v>0.65517241379310343</v>
      </c>
      <c r="L15" s="17">
        <v>45</v>
      </c>
      <c r="M15" s="18">
        <v>0.60810810810810811</v>
      </c>
      <c r="N15" s="17">
        <v>29</v>
      </c>
      <c r="O15" s="18">
        <v>0.39189189189189189</v>
      </c>
      <c r="P15" s="17">
        <v>74</v>
      </c>
      <c r="Q15" s="17">
        <v>55</v>
      </c>
      <c r="R15" s="18">
        <v>0.7432432432432432</v>
      </c>
      <c r="S15" s="54"/>
      <c r="T15" s="11"/>
    </row>
    <row r="16" spans="1:20" ht="20.100000000000001" customHeight="1">
      <c r="A16" s="11"/>
      <c r="B16" s="45"/>
      <c r="C16" s="93" t="s">
        <v>0</v>
      </c>
      <c r="D16" s="93"/>
      <c r="E16" s="67">
        <f>SUM(E9:E15)</f>
        <v>78</v>
      </c>
      <c r="F16" s="22">
        <f t="shared" ref="F16" si="0">E16/I16</f>
        <v>0.50649350649350644</v>
      </c>
      <c r="G16" s="67">
        <f>SUM(G9:G15)</f>
        <v>76</v>
      </c>
      <c r="H16" s="22">
        <f t="shared" ref="H16" si="1">G16/I16</f>
        <v>0.4935064935064935</v>
      </c>
      <c r="I16" s="67">
        <f>SUM(I9:I15)</f>
        <v>154</v>
      </c>
      <c r="J16" s="67">
        <f>SUM(J9:J15)</f>
        <v>101</v>
      </c>
      <c r="K16" s="22">
        <f t="shared" ref="K16" si="2">J16/I16</f>
        <v>0.6558441558441559</v>
      </c>
      <c r="L16" s="67">
        <f>SUM(L9:L15)</f>
        <v>311</v>
      </c>
      <c r="M16" s="22">
        <f t="shared" ref="M16" si="3">L16/P16</f>
        <v>0.43679775280898875</v>
      </c>
      <c r="N16" s="67">
        <f>SUM(N9:N15)</f>
        <v>401</v>
      </c>
      <c r="O16" s="22">
        <f t="shared" ref="O16" si="4">N16/P16</f>
        <v>0.5632022471910112</v>
      </c>
      <c r="P16" s="67">
        <f>SUM(P9:P15)</f>
        <v>712</v>
      </c>
      <c r="Q16" s="67">
        <f>SUM(Q9:Q15)</f>
        <v>451</v>
      </c>
      <c r="R16" s="22">
        <f t="shared" ref="R16" si="5">Q16/P16</f>
        <v>0.6334269662921348</v>
      </c>
      <c r="S16" s="54"/>
      <c r="T16" s="11"/>
    </row>
    <row r="17" spans="1:20" s="8" customFormat="1" ht="20.100000000000001" customHeight="1">
      <c r="A17" s="48"/>
      <c r="B17" s="49"/>
      <c r="C17" s="92" t="s">
        <v>101</v>
      </c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56"/>
      <c r="T17" s="48"/>
    </row>
    <row r="18" spans="1:20" ht="20.100000000000001" customHeight="1">
      <c r="A18" s="11"/>
      <c r="B18" s="45"/>
      <c r="C18" s="16" t="s">
        <v>23</v>
      </c>
      <c r="D18" s="16" t="s">
        <v>107</v>
      </c>
      <c r="E18" s="17">
        <v>3</v>
      </c>
      <c r="F18" s="18">
        <v>0.33333333333333331</v>
      </c>
      <c r="G18" s="17">
        <v>6</v>
      </c>
      <c r="H18" s="18">
        <v>0.66666666666666663</v>
      </c>
      <c r="I18" s="17">
        <v>9</v>
      </c>
      <c r="J18" s="17">
        <v>3</v>
      </c>
      <c r="K18" s="18">
        <v>0.33333333333333331</v>
      </c>
      <c r="L18" s="17">
        <v>19</v>
      </c>
      <c r="M18" s="18">
        <v>0.31147540983606559</v>
      </c>
      <c r="N18" s="17">
        <v>42</v>
      </c>
      <c r="O18" s="18">
        <v>0.68852459016393441</v>
      </c>
      <c r="P18" s="17">
        <v>61</v>
      </c>
      <c r="Q18" s="17">
        <v>23</v>
      </c>
      <c r="R18" s="18">
        <v>0.37704918032786883</v>
      </c>
      <c r="S18" s="54"/>
      <c r="T18" s="11"/>
    </row>
    <row r="19" spans="1:20" ht="20.100000000000001" customHeight="1">
      <c r="A19" s="11"/>
      <c r="B19" s="45"/>
      <c r="C19" s="19" t="s">
        <v>24</v>
      </c>
      <c r="D19" s="19" t="s">
        <v>67</v>
      </c>
      <c r="E19" s="20">
        <v>3</v>
      </c>
      <c r="F19" s="21">
        <v>0.5</v>
      </c>
      <c r="G19" s="20">
        <v>3</v>
      </c>
      <c r="H19" s="21">
        <v>0.5</v>
      </c>
      <c r="I19" s="20">
        <v>6</v>
      </c>
      <c r="J19" s="20">
        <v>1</v>
      </c>
      <c r="K19" s="21">
        <v>0.16666666666666666</v>
      </c>
      <c r="L19" s="20">
        <v>7</v>
      </c>
      <c r="M19" s="21">
        <v>0.25925925925925924</v>
      </c>
      <c r="N19" s="20">
        <v>20</v>
      </c>
      <c r="O19" s="21">
        <v>0.7407407407407407</v>
      </c>
      <c r="P19" s="20">
        <v>27</v>
      </c>
      <c r="Q19" s="20">
        <v>4</v>
      </c>
      <c r="R19" s="21">
        <v>0.14814814814814814</v>
      </c>
      <c r="S19" s="54"/>
      <c r="T19" s="11"/>
    </row>
    <row r="20" spans="1:20" ht="20.100000000000001" customHeight="1">
      <c r="A20" s="11"/>
      <c r="B20" s="45"/>
      <c r="C20" s="16" t="s">
        <v>47</v>
      </c>
      <c r="D20" s="16" t="s">
        <v>94</v>
      </c>
      <c r="E20" s="17">
        <v>5</v>
      </c>
      <c r="F20" s="18">
        <v>0.5</v>
      </c>
      <c r="G20" s="17">
        <v>5</v>
      </c>
      <c r="H20" s="18">
        <v>0.5</v>
      </c>
      <c r="I20" s="17">
        <v>10</v>
      </c>
      <c r="J20" s="17">
        <v>5</v>
      </c>
      <c r="K20" s="18">
        <v>0.5</v>
      </c>
      <c r="L20" s="17">
        <v>25</v>
      </c>
      <c r="M20" s="18">
        <v>0.5</v>
      </c>
      <c r="N20" s="17">
        <v>25</v>
      </c>
      <c r="O20" s="18">
        <v>0.5</v>
      </c>
      <c r="P20" s="17">
        <v>50</v>
      </c>
      <c r="Q20" s="17">
        <v>26</v>
      </c>
      <c r="R20" s="18">
        <v>0.52</v>
      </c>
      <c r="S20" s="54"/>
      <c r="T20" s="11"/>
    </row>
    <row r="21" spans="1:20" ht="20.100000000000001" customHeight="1">
      <c r="A21" s="11"/>
      <c r="B21" s="45"/>
      <c r="C21" s="19" t="s">
        <v>27</v>
      </c>
      <c r="D21" s="19" t="s">
        <v>70</v>
      </c>
      <c r="E21" s="20">
        <v>1</v>
      </c>
      <c r="F21" s="21">
        <v>0.25</v>
      </c>
      <c r="G21" s="20">
        <v>3</v>
      </c>
      <c r="H21" s="21">
        <v>0.75</v>
      </c>
      <c r="I21" s="20">
        <v>4</v>
      </c>
      <c r="J21" s="20">
        <v>1</v>
      </c>
      <c r="K21" s="21">
        <v>0.25</v>
      </c>
      <c r="L21" s="20">
        <v>11</v>
      </c>
      <c r="M21" s="21">
        <v>0.21568627450980393</v>
      </c>
      <c r="N21" s="20">
        <v>40</v>
      </c>
      <c r="O21" s="21">
        <v>0.78431372549019607</v>
      </c>
      <c r="P21" s="20">
        <v>51</v>
      </c>
      <c r="Q21" s="20">
        <v>22</v>
      </c>
      <c r="R21" s="21">
        <v>0.43137254901960786</v>
      </c>
      <c r="S21" s="54"/>
      <c r="T21" s="11"/>
    </row>
    <row r="22" spans="1:20" ht="20.100000000000001" customHeight="1">
      <c r="A22" s="11"/>
      <c r="B22" s="45"/>
      <c r="C22" s="16" t="s">
        <v>28</v>
      </c>
      <c r="D22" s="16" t="s">
        <v>71</v>
      </c>
      <c r="E22" s="17">
        <v>2</v>
      </c>
      <c r="F22" s="18">
        <v>0.2857142857142857</v>
      </c>
      <c r="G22" s="17">
        <v>5</v>
      </c>
      <c r="H22" s="18">
        <v>0.7142857142857143</v>
      </c>
      <c r="I22" s="17">
        <v>7</v>
      </c>
      <c r="J22" s="17">
        <v>1</v>
      </c>
      <c r="K22" s="18">
        <v>0.14285714285714285</v>
      </c>
      <c r="L22" s="17">
        <v>11</v>
      </c>
      <c r="M22" s="18">
        <v>0.29729729729729731</v>
      </c>
      <c r="N22" s="17">
        <v>26</v>
      </c>
      <c r="O22" s="18">
        <v>0.70270270270270274</v>
      </c>
      <c r="P22" s="17">
        <v>37</v>
      </c>
      <c r="Q22" s="17">
        <v>12</v>
      </c>
      <c r="R22" s="18">
        <v>0.32432432432432434</v>
      </c>
      <c r="S22" s="54"/>
      <c r="T22" s="11"/>
    </row>
    <row r="23" spans="1:20" ht="20.100000000000001" customHeight="1">
      <c r="A23" s="11"/>
      <c r="B23" s="45"/>
      <c r="C23" s="19" t="s">
        <v>39</v>
      </c>
      <c r="D23" s="19" t="s">
        <v>86</v>
      </c>
      <c r="E23" s="20">
        <v>5</v>
      </c>
      <c r="F23" s="21">
        <v>0.55555555555555558</v>
      </c>
      <c r="G23" s="20">
        <v>4</v>
      </c>
      <c r="H23" s="21">
        <v>0.44444444444444442</v>
      </c>
      <c r="I23" s="20">
        <v>9</v>
      </c>
      <c r="J23" s="20">
        <v>1</v>
      </c>
      <c r="K23" s="21">
        <v>0.1111111111111111</v>
      </c>
      <c r="L23" s="20">
        <v>20</v>
      </c>
      <c r="M23" s="21">
        <v>0.48780487804878048</v>
      </c>
      <c r="N23" s="20">
        <v>21</v>
      </c>
      <c r="O23" s="21">
        <v>0.51219512195121952</v>
      </c>
      <c r="P23" s="20">
        <v>41</v>
      </c>
      <c r="Q23" s="20">
        <v>14</v>
      </c>
      <c r="R23" s="21">
        <v>0.34146341463414637</v>
      </c>
      <c r="S23" s="54"/>
      <c r="T23" s="11"/>
    </row>
    <row r="24" spans="1:20" ht="20.100000000000001" customHeight="1">
      <c r="A24" s="11"/>
      <c r="B24" s="45"/>
      <c r="C24" s="16" t="s">
        <v>56</v>
      </c>
      <c r="D24" s="16" t="s">
        <v>73</v>
      </c>
      <c r="E24" s="17">
        <v>7</v>
      </c>
      <c r="F24" s="18">
        <v>0.36842105263157893</v>
      </c>
      <c r="G24" s="17">
        <v>12</v>
      </c>
      <c r="H24" s="18">
        <v>0.63157894736842102</v>
      </c>
      <c r="I24" s="17">
        <v>19</v>
      </c>
      <c r="J24" s="17">
        <v>13</v>
      </c>
      <c r="K24" s="18">
        <v>0.68421052631578949</v>
      </c>
      <c r="L24" s="17">
        <v>14</v>
      </c>
      <c r="M24" s="18">
        <v>0.25</v>
      </c>
      <c r="N24" s="17">
        <v>42</v>
      </c>
      <c r="O24" s="18">
        <v>0.75</v>
      </c>
      <c r="P24" s="17">
        <v>56</v>
      </c>
      <c r="Q24" s="17">
        <v>48</v>
      </c>
      <c r="R24" s="18">
        <v>0.8571428571428571</v>
      </c>
      <c r="S24" s="54"/>
      <c r="T24" s="11"/>
    </row>
    <row r="25" spans="1:20" ht="20.100000000000001" customHeight="1">
      <c r="A25" s="11"/>
      <c r="B25" s="45"/>
      <c r="C25" s="84" t="s">
        <v>0</v>
      </c>
      <c r="D25" s="84"/>
      <c r="E25" s="68">
        <f>SUM(E18:E24)</f>
        <v>26</v>
      </c>
      <c r="F25" s="23">
        <f t="shared" ref="F25" si="6">E25/I25</f>
        <v>0.40625</v>
      </c>
      <c r="G25" s="68">
        <f>SUM(G18:G24)</f>
        <v>38</v>
      </c>
      <c r="H25" s="23">
        <f t="shared" ref="H25" si="7">G25/I25</f>
        <v>0.59375</v>
      </c>
      <c r="I25" s="68">
        <f>SUM(I18:I24)</f>
        <v>64</v>
      </c>
      <c r="J25" s="68">
        <f>SUM(J18:J24)</f>
        <v>25</v>
      </c>
      <c r="K25" s="23">
        <f t="shared" ref="K25" si="8">J25/I25</f>
        <v>0.390625</v>
      </c>
      <c r="L25" s="68">
        <f>SUM(L18:L24)</f>
        <v>107</v>
      </c>
      <c r="M25" s="23">
        <f t="shared" ref="M25" si="9">L25/P25</f>
        <v>0.33126934984520123</v>
      </c>
      <c r="N25" s="68">
        <f>SUM(N18:N24)</f>
        <v>216</v>
      </c>
      <c r="O25" s="23">
        <f t="shared" ref="O25" si="10">N25/P25</f>
        <v>0.66873065015479871</v>
      </c>
      <c r="P25" s="68">
        <f>SUM(P18:P24)</f>
        <v>323</v>
      </c>
      <c r="Q25" s="68">
        <f>SUM(Q18:Q24)</f>
        <v>149</v>
      </c>
      <c r="R25" s="23">
        <f t="shared" ref="R25" si="11">Q25/P25</f>
        <v>0.46130030959752322</v>
      </c>
      <c r="S25" s="54"/>
      <c r="T25" s="11"/>
    </row>
    <row r="26" spans="1:20" s="8" customFormat="1" ht="20.100000000000001" customHeight="1">
      <c r="A26" s="48"/>
      <c r="B26" s="49"/>
      <c r="C26" s="92" t="s">
        <v>19</v>
      </c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56"/>
      <c r="T26" s="48"/>
    </row>
    <row r="27" spans="1:20" s="8" customFormat="1" ht="19.5" customHeight="1">
      <c r="A27" s="48"/>
      <c r="B27" s="49"/>
      <c r="C27" s="16" t="s">
        <v>30</v>
      </c>
      <c r="D27" s="16" t="s">
        <v>74</v>
      </c>
      <c r="E27" s="17">
        <v>5</v>
      </c>
      <c r="F27" s="18">
        <v>0.38461538461538464</v>
      </c>
      <c r="G27" s="17">
        <v>8</v>
      </c>
      <c r="H27" s="18">
        <v>0.61538461538461542</v>
      </c>
      <c r="I27" s="17">
        <v>13</v>
      </c>
      <c r="J27" s="17">
        <v>6</v>
      </c>
      <c r="K27" s="18">
        <v>0.46153846153846156</v>
      </c>
      <c r="L27" s="17">
        <v>24</v>
      </c>
      <c r="M27" s="18">
        <v>0.25806451612903225</v>
      </c>
      <c r="N27" s="17">
        <v>69</v>
      </c>
      <c r="O27" s="18">
        <v>0.74193548387096775</v>
      </c>
      <c r="P27" s="17">
        <v>93</v>
      </c>
      <c r="Q27" s="17">
        <v>51</v>
      </c>
      <c r="R27" s="18">
        <v>0.54838709677419351</v>
      </c>
      <c r="S27" s="56"/>
      <c r="T27" s="48"/>
    </row>
    <row r="28" spans="1:20" s="8" customFormat="1" ht="19.5" customHeight="1">
      <c r="A28" s="48"/>
      <c r="B28" s="49"/>
      <c r="C28" s="19" t="s">
        <v>31</v>
      </c>
      <c r="D28" s="19" t="s">
        <v>75</v>
      </c>
      <c r="E28" s="20">
        <v>1</v>
      </c>
      <c r="F28" s="21">
        <v>9.0909090909090912E-2</v>
      </c>
      <c r="G28" s="20">
        <v>10</v>
      </c>
      <c r="H28" s="21">
        <v>0.90909090909090906</v>
      </c>
      <c r="I28" s="20">
        <v>11</v>
      </c>
      <c r="J28" s="20">
        <v>2</v>
      </c>
      <c r="K28" s="21">
        <v>0.18181818181818182</v>
      </c>
      <c r="L28" s="20">
        <v>18</v>
      </c>
      <c r="M28" s="21">
        <v>0.31034482758620691</v>
      </c>
      <c r="N28" s="20">
        <v>40</v>
      </c>
      <c r="O28" s="21">
        <v>0.68965517241379315</v>
      </c>
      <c r="P28" s="20">
        <v>58</v>
      </c>
      <c r="Q28" s="20">
        <v>21</v>
      </c>
      <c r="R28" s="21">
        <v>0.36206896551724138</v>
      </c>
      <c r="S28" s="56"/>
      <c r="T28" s="48"/>
    </row>
    <row r="29" spans="1:20" s="8" customFormat="1" ht="19.5" customHeight="1">
      <c r="A29" s="48"/>
      <c r="B29" s="49"/>
      <c r="C29" s="16" t="s">
        <v>99</v>
      </c>
      <c r="D29" s="16" t="s">
        <v>76</v>
      </c>
      <c r="E29" s="17">
        <v>6</v>
      </c>
      <c r="F29" s="18">
        <v>0.54545454545454541</v>
      </c>
      <c r="G29" s="17">
        <v>5</v>
      </c>
      <c r="H29" s="18">
        <v>0.45454545454545453</v>
      </c>
      <c r="I29" s="17">
        <v>11</v>
      </c>
      <c r="J29" s="17">
        <v>5</v>
      </c>
      <c r="K29" s="18">
        <v>0.45454545454545453</v>
      </c>
      <c r="L29" s="17">
        <v>30</v>
      </c>
      <c r="M29" s="18">
        <v>0.40540540540540543</v>
      </c>
      <c r="N29" s="17">
        <v>44</v>
      </c>
      <c r="O29" s="18">
        <v>0.59459459459459463</v>
      </c>
      <c r="P29" s="17">
        <v>74</v>
      </c>
      <c r="Q29" s="17">
        <v>46</v>
      </c>
      <c r="R29" s="18">
        <v>0.6216216216216216</v>
      </c>
      <c r="S29" s="56"/>
      <c r="T29" s="48"/>
    </row>
    <row r="30" spans="1:20" s="8" customFormat="1" ht="19.5" customHeight="1">
      <c r="A30" s="48"/>
      <c r="B30" s="49"/>
      <c r="C30" s="19" t="s">
        <v>99</v>
      </c>
      <c r="D30" s="19" t="s">
        <v>77</v>
      </c>
      <c r="E30" s="20">
        <v>2</v>
      </c>
      <c r="F30" s="21">
        <v>0.1</v>
      </c>
      <c r="G30" s="20">
        <v>18</v>
      </c>
      <c r="H30" s="21">
        <v>0.9</v>
      </c>
      <c r="I30" s="20">
        <v>20</v>
      </c>
      <c r="J30" s="20">
        <v>7</v>
      </c>
      <c r="K30" s="21">
        <v>0.35</v>
      </c>
      <c r="L30" s="20">
        <v>4</v>
      </c>
      <c r="M30" s="21">
        <v>0.19047619047619047</v>
      </c>
      <c r="N30" s="20">
        <v>17</v>
      </c>
      <c r="O30" s="21">
        <v>0.80952380952380953</v>
      </c>
      <c r="P30" s="20">
        <v>21</v>
      </c>
      <c r="Q30" s="20">
        <v>18</v>
      </c>
      <c r="R30" s="21">
        <v>0.8571428571428571</v>
      </c>
      <c r="S30" s="56"/>
      <c r="T30" s="48"/>
    </row>
    <row r="31" spans="1:20" s="8" customFormat="1" ht="19.5" customHeight="1">
      <c r="A31" s="48"/>
      <c r="B31" s="49"/>
      <c r="C31" s="16" t="s">
        <v>26</v>
      </c>
      <c r="D31" s="16" t="s">
        <v>69</v>
      </c>
      <c r="E31" s="17">
        <v>6</v>
      </c>
      <c r="F31" s="18">
        <v>0.54545454545454541</v>
      </c>
      <c r="G31" s="17">
        <v>5</v>
      </c>
      <c r="H31" s="18">
        <v>0.45454545454545453</v>
      </c>
      <c r="I31" s="17">
        <v>11</v>
      </c>
      <c r="J31" s="17">
        <v>4</v>
      </c>
      <c r="K31" s="18">
        <v>0.36363636363636365</v>
      </c>
      <c r="L31" s="17">
        <v>23</v>
      </c>
      <c r="M31" s="18">
        <v>0.47916666666666669</v>
      </c>
      <c r="N31" s="17">
        <v>25</v>
      </c>
      <c r="O31" s="18">
        <v>0.52083333333333337</v>
      </c>
      <c r="P31" s="17">
        <v>48</v>
      </c>
      <c r="Q31" s="17">
        <v>21</v>
      </c>
      <c r="R31" s="18">
        <v>0.4375</v>
      </c>
      <c r="S31" s="56"/>
      <c r="T31" s="48"/>
    </row>
    <row r="32" spans="1:20" s="8" customFormat="1" ht="19.5" customHeight="1">
      <c r="A32" s="48"/>
      <c r="B32" s="49"/>
      <c r="C32" s="19" t="s">
        <v>32</v>
      </c>
      <c r="D32" s="19" t="s">
        <v>102</v>
      </c>
      <c r="E32" s="20">
        <v>1</v>
      </c>
      <c r="F32" s="21">
        <v>9.0909090909090912E-2</v>
      </c>
      <c r="G32" s="20">
        <v>10</v>
      </c>
      <c r="H32" s="21">
        <v>0.90909090909090906</v>
      </c>
      <c r="I32" s="20">
        <v>11</v>
      </c>
      <c r="J32" s="20">
        <v>1</v>
      </c>
      <c r="K32" s="21">
        <v>9.0909090909090912E-2</v>
      </c>
      <c r="L32" s="20">
        <v>4</v>
      </c>
      <c r="M32" s="21">
        <v>0.14814814814814814</v>
      </c>
      <c r="N32" s="20">
        <v>23</v>
      </c>
      <c r="O32" s="21">
        <v>0.85185185185185186</v>
      </c>
      <c r="P32" s="20">
        <v>27</v>
      </c>
      <c r="Q32" s="20">
        <v>10</v>
      </c>
      <c r="R32" s="21">
        <v>0.37037037037037035</v>
      </c>
      <c r="S32" s="56"/>
      <c r="T32" s="48"/>
    </row>
    <row r="33" spans="1:20" s="8" customFormat="1" ht="19.5" customHeight="1">
      <c r="A33" s="48"/>
      <c r="B33" s="49"/>
      <c r="C33" s="16" t="s">
        <v>37</v>
      </c>
      <c r="D33" s="16" t="s">
        <v>84</v>
      </c>
      <c r="E33" s="17">
        <v>2</v>
      </c>
      <c r="F33" s="18">
        <v>0.25</v>
      </c>
      <c r="G33" s="17">
        <v>6</v>
      </c>
      <c r="H33" s="18">
        <v>0.75</v>
      </c>
      <c r="I33" s="17">
        <v>8</v>
      </c>
      <c r="J33" s="17">
        <v>1</v>
      </c>
      <c r="K33" s="18">
        <v>0.125</v>
      </c>
      <c r="L33" s="17">
        <v>14</v>
      </c>
      <c r="M33" s="18">
        <v>0.4375</v>
      </c>
      <c r="N33" s="17">
        <v>18</v>
      </c>
      <c r="O33" s="18">
        <v>0.5625</v>
      </c>
      <c r="P33" s="17">
        <v>32</v>
      </c>
      <c r="Q33" s="17">
        <v>12</v>
      </c>
      <c r="R33" s="18">
        <v>0.375</v>
      </c>
      <c r="S33" s="56"/>
      <c r="T33" s="48"/>
    </row>
    <row r="34" spans="1:20" s="8" customFormat="1" ht="19.5" customHeight="1">
      <c r="A34" s="48"/>
      <c r="B34" s="49"/>
      <c r="C34" s="19" t="s">
        <v>33</v>
      </c>
      <c r="D34" s="19" t="s">
        <v>78</v>
      </c>
      <c r="E34" s="20">
        <v>0</v>
      </c>
      <c r="F34" s="21">
        <v>0</v>
      </c>
      <c r="G34" s="20">
        <v>2</v>
      </c>
      <c r="H34" s="21">
        <v>1</v>
      </c>
      <c r="I34" s="20">
        <v>2</v>
      </c>
      <c r="J34" s="20">
        <v>2</v>
      </c>
      <c r="K34" s="21">
        <v>1</v>
      </c>
      <c r="L34" s="20">
        <v>12</v>
      </c>
      <c r="M34" s="21">
        <v>0.19354838709677419</v>
      </c>
      <c r="N34" s="20">
        <v>50</v>
      </c>
      <c r="O34" s="21">
        <v>0.80645161290322576</v>
      </c>
      <c r="P34" s="20">
        <v>62</v>
      </c>
      <c r="Q34" s="20">
        <v>32</v>
      </c>
      <c r="R34" s="21">
        <v>0.5161290322580645</v>
      </c>
      <c r="S34" s="56"/>
      <c r="T34" s="48"/>
    </row>
    <row r="35" spans="1:20" s="8" customFormat="1" ht="19.5" customHeight="1">
      <c r="A35" s="48"/>
      <c r="B35" s="49"/>
      <c r="C35" s="16" t="s">
        <v>29</v>
      </c>
      <c r="D35" s="16" t="s">
        <v>72</v>
      </c>
      <c r="E35" s="17">
        <v>1</v>
      </c>
      <c r="F35" s="18">
        <v>0.14285714285714285</v>
      </c>
      <c r="G35" s="17">
        <v>6</v>
      </c>
      <c r="H35" s="18">
        <v>0.8571428571428571</v>
      </c>
      <c r="I35" s="17">
        <v>7</v>
      </c>
      <c r="J35" s="17">
        <v>3</v>
      </c>
      <c r="K35" s="18">
        <v>0.42857142857142855</v>
      </c>
      <c r="L35" s="17">
        <v>4</v>
      </c>
      <c r="M35" s="18">
        <v>0.1111111111111111</v>
      </c>
      <c r="N35" s="17">
        <v>32</v>
      </c>
      <c r="O35" s="18">
        <v>0.88888888888888884</v>
      </c>
      <c r="P35" s="17">
        <v>36</v>
      </c>
      <c r="Q35" s="17">
        <v>5</v>
      </c>
      <c r="R35" s="18">
        <v>0.1388888888888889</v>
      </c>
      <c r="S35" s="56"/>
      <c r="T35" s="48"/>
    </row>
    <row r="36" spans="1:20" ht="20.100000000000001" customHeight="1">
      <c r="A36" s="11"/>
      <c r="B36" s="45"/>
      <c r="C36" s="84" t="s">
        <v>0</v>
      </c>
      <c r="D36" s="84"/>
      <c r="E36" s="68">
        <f>SUM(E27:E35)</f>
        <v>24</v>
      </c>
      <c r="F36" s="23">
        <f t="shared" ref="F36" si="12">E36/I36</f>
        <v>0.25531914893617019</v>
      </c>
      <c r="G36" s="68">
        <f>SUM(G27:G35)</f>
        <v>70</v>
      </c>
      <c r="H36" s="23">
        <f t="shared" ref="H36" si="13">G36/I36</f>
        <v>0.74468085106382975</v>
      </c>
      <c r="I36" s="68">
        <f>SUM(I27:I35)</f>
        <v>94</v>
      </c>
      <c r="J36" s="68">
        <f>SUM(J27:J35)</f>
        <v>31</v>
      </c>
      <c r="K36" s="23">
        <f t="shared" ref="K36" si="14">J36/I36</f>
        <v>0.32978723404255317</v>
      </c>
      <c r="L36" s="68">
        <f>SUM(L27:L35)</f>
        <v>133</v>
      </c>
      <c r="M36" s="23">
        <f t="shared" ref="M36" si="15">L36/P36</f>
        <v>0.29490022172949004</v>
      </c>
      <c r="N36" s="68">
        <f>SUM(N27:N35)</f>
        <v>318</v>
      </c>
      <c r="O36" s="23">
        <f t="shared" ref="O36" si="16">N36/P36</f>
        <v>0.70509977827050996</v>
      </c>
      <c r="P36" s="68">
        <f>SUM(P27:P35)</f>
        <v>451</v>
      </c>
      <c r="Q36" s="68">
        <f>SUM(Q27:Q35)</f>
        <v>216</v>
      </c>
      <c r="R36" s="23">
        <f t="shared" ref="R36" si="17">Q36/P36</f>
        <v>0.47893569844789358</v>
      </c>
      <c r="S36" s="54"/>
      <c r="T36" s="11"/>
    </row>
    <row r="37" spans="1:20" s="8" customFormat="1" ht="20.100000000000001" customHeight="1">
      <c r="A37" s="48"/>
      <c r="B37" s="49"/>
      <c r="C37" s="87" t="s">
        <v>103</v>
      </c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56"/>
      <c r="T37" s="48"/>
    </row>
    <row r="38" spans="1:20" ht="19.5" customHeight="1">
      <c r="A38" s="11"/>
      <c r="B38" s="45"/>
      <c r="C38" s="16" t="s">
        <v>109</v>
      </c>
      <c r="D38" s="16" t="s">
        <v>83</v>
      </c>
      <c r="E38" s="17">
        <v>1</v>
      </c>
      <c r="F38" s="18">
        <v>0.16666666666666666</v>
      </c>
      <c r="G38" s="17">
        <v>5</v>
      </c>
      <c r="H38" s="18">
        <v>0.83333333333333337</v>
      </c>
      <c r="I38" s="17">
        <v>6</v>
      </c>
      <c r="J38" s="17">
        <v>2</v>
      </c>
      <c r="K38" s="18">
        <v>0.33333333333333331</v>
      </c>
      <c r="L38" s="17">
        <v>29</v>
      </c>
      <c r="M38" s="18">
        <v>0.43939393939393939</v>
      </c>
      <c r="N38" s="17">
        <v>37</v>
      </c>
      <c r="O38" s="18">
        <v>0.56060606060606055</v>
      </c>
      <c r="P38" s="17">
        <v>66</v>
      </c>
      <c r="Q38" s="17">
        <v>36</v>
      </c>
      <c r="R38" s="18">
        <v>0.54545454545454541</v>
      </c>
      <c r="S38" s="54"/>
      <c r="T38" s="11"/>
    </row>
    <row r="39" spans="1:20" s="8" customFormat="1" ht="19.5" customHeight="1">
      <c r="A39" s="48"/>
      <c r="B39" s="49"/>
      <c r="C39" s="19" t="s">
        <v>34</v>
      </c>
      <c r="D39" s="19" t="s">
        <v>79</v>
      </c>
      <c r="E39" s="20">
        <v>7</v>
      </c>
      <c r="F39" s="21">
        <v>0.26923076923076922</v>
      </c>
      <c r="G39" s="20">
        <v>19</v>
      </c>
      <c r="H39" s="21">
        <v>0.73076923076923073</v>
      </c>
      <c r="I39" s="20">
        <v>26</v>
      </c>
      <c r="J39" s="20">
        <v>15</v>
      </c>
      <c r="K39" s="21">
        <v>0.57692307692307687</v>
      </c>
      <c r="L39" s="20">
        <v>11</v>
      </c>
      <c r="M39" s="21">
        <v>0.12359550561797752</v>
      </c>
      <c r="N39" s="20">
        <v>78</v>
      </c>
      <c r="O39" s="21">
        <v>0.8764044943820225</v>
      </c>
      <c r="P39" s="20">
        <v>89</v>
      </c>
      <c r="Q39" s="20">
        <v>48</v>
      </c>
      <c r="R39" s="21">
        <v>0.5393258426966292</v>
      </c>
      <c r="S39" s="56"/>
      <c r="T39" s="48"/>
    </row>
    <row r="40" spans="1:20" ht="19.5" customHeight="1">
      <c r="A40" s="11"/>
      <c r="B40" s="45"/>
      <c r="C40" s="16" t="s">
        <v>40</v>
      </c>
      <c r="D40" s="16" t="s">
        <v>87</v>
      </c>
      <c r="E40" s="17">
        <v>2</v>
      </c>
      <c r="F40" s="18">
        <v>0.4</v>
      </c>
      <c r="G40" s="17">
        <v>3</v>
      </c>
      <c r="H40" s="18">
        <v>0.6</v>
      </c>
      <c r="I40" s="17">
        <v>5</v>
      </c>
      <c r="J40" s="17">
        <v>3</v>
      </c>
      <c r="K40" s="18">
        <v>0.6</v>
      </c>
      <c r="L40" s="17">
        <v>19</v>
      </c>
      <c r="M40" s="18">
        <v>0.38</v>
      </c>
      <c r="N40" s="17">
        <v>31</v>
      </c>
      <c r="O40" s="18">
        <v>0.62</v>
      </c>
      <c r="P40" s="17">
        <v>50</v>
      </c>
      <c r="Q40" s="17">
        <v>26</v>
      </c>
      <c r="R40" s="18">
        <v>0.52</v>
      </c>
      <c r="S40" s="54"/>
      <c r="T40" s="11"/>
    </row>
    <row r="41" spans="1:20" ht="20.100000000000001" customHeight="1">
      <c r="A41" s="11"/>
      <c r="B41" s="45"/>
      <c r="C41" s="19" t="s">
        <v>25</v>
      </c>
      <c r="D41" s="19" t="s">
        <v>68</v>
      </c>
      <c r="E41" s="20">
        <v>9</v>
      </c>
      <c r="F41" s="21">
        <v>0.5625</v>
      </c>
      <c r="G41" s="20">
        <v>7</v>
      </c>
      <c r="H41" s="21">
        <v>0.4375</v>
      </c>
      <c r="I41" s="20">
        <v>16</v>
      </c>
      <c r="J41" s="20">
        <v>6</v>
      </c>
      <c r="K41" s="21">
        <v>0.375</v>
      </c>
      <c r="L41" s="20">
        <v>26</v>
      </c>
      <c r="M41" s="21">
        <v>0.3611111111111111</v>
      </c>
      <c r="N41" s="20">
        <v>46</v>
      </c>
      <c r="O41" s="21">
        <v>0.63888888888888884</v>
      </c>
      <c r="P41" s="20">
        <v>72</v>
      </c>
      <c r="Q41" s="20">
        <v>37</v>
      </c>
      <c r="R41" s="21">
        <v>0.51388888888888884</v>
      </c>
      <c r="S41" s="54"/>
      <c r="T41" s="11"/>
    </row>
    <row r="42" spans="1:20" s="8" customFormat="1" ht="19.5" customHeight="1">
      <c r="A42" s="48"/>
      <c r="B42" s="49"/>
      <c r="C42" s="16" t="s">
        <v>59</v>
      </c>
      <c r="D42" s="16" t="s">
        <v>80</v>
      </c>
      <c r="E42" s="17">
        <v>3</v>
      </c>
      <c r="F42" s="18">
        <v>0.1875</v>
      </c>
      <c r="G42" s="17">
        <v>13</v>
      </c>
      <c r="H42" s="18">
        <v>0.8125</v>
      </c>
      <c r="I42" s="17">
        <v>16</v>
      </c>
      <c r="J42" s="17">
        <v>6</v>
      </c>
      <c r="K42" s="18">
        <v>0.375</v>
      </c>
      <c r="L42" s="17">
        <v>9</v>
      </c>
      <c r="M42" s="18">
        <v>0.125</v>
      </c>
      <c r="N42" s="17">
        <v>63</v>
      </c>
      <c r="O42" s="18">
        <v>0.875</v>
      </c>
      <c r="P42" s="17">
        <v>72</v>
      </c>
      <c r="Q42" s="17">
        <v>18</v>
      </c>
      <c r="R42" s="18">
        <v>0.25</v>
      </c>
      <c r="S42" s="56"/>
      <c r="T42" s="48"/>
    </row>
    <row r="43" spans="1:20" ht="19.5" customHeight="1">
      <c r="A43" s="11"/>
      <c r="B43" s="45"/>
      <c r="C43" s="19" t="s">
        <v>41</v>
      </c>
      <c r="D43" s="19" t="s">
        <v>88</v>
      </c>
      <c r="E43" s="20">
        <v>2</v>
      </c>
      <c r="F43" s="21">
        <v>0.2857142857142857</v>
      </c>
      <c r="G43" s="20">
        <v>5</v>
      </c>
      <c r="H43" s="21">
        <v>0.7142857142857143</v>
      </c>
      <c r="I43" s="20">
        <v>7</v>
      </c>
      <c r="J43" s="20">
        <v>4</v>
      </c>
      <c r="K43" s="21">
        <v>0.5714285714285714</v>
      </c>
      <c r="L43" s="20">
        <v>19</v>
      </c>
      <c r="M43" s="21">
        <v>0.43181818181818182</v>
      </c>
      <c r="N43" s="20">
        <v>25</v>
      </c>
      <c r="O43" s="21">
        <v>0.56818181818181823</v>
      </c>
      <c r="P43" s="20">
        <v>44</v>
      </c>
      <c r="Q43" s="20">
        <v>19</v>
      </c>
      <c r="R43" s="21">
        <v>0.43181818181818182</v>
      </c>
      <c r="S43" s="54"/>
      <c r="T43" s="11"/>
    </row>
    <row r="44" spans="1:20" ht="19.5" customHeight="1">
      <c r="A44" s="11"/>
      <c r="B44" s="45"/>
      <c r="C44" s="16" t="s">
        <v>41</v>
      </c>
      <c r="D44" s="16" t="s">
        <v>89</v>
      </c>
      <c r="E44" s="17">
        <v>1</v>
      </c>
      <c r="F44" s="18">
        <v>0.33333333333333331</v>
      </c>
      <c r="G44" s="17">
        <v>2</v>
      </c>
      <c r="H44" s="18">
        <v>0.66666666666666663</v>
      </c>
      <c r="I44" s="17">
        <v>3</v>
      </c>
      <c r="J44" s="17">
        <v>1</v>
      </c>
      <c r="K44" s="18">
        <v>0.33333333333333331</v>
      </c>
      <c r="L44" s="17">
        <v>13</v>
      </c>
      <c r="M44" s="18">
        <v>0.44827586206896552</v>
      </c>
      <c r="N44" s="17">
        <v>16</v>
      </c>
      <c r="O44" s="18">
        <v>0.55172413793103448</v>
      </c>
      <c r="P44" s="17">
        <v>29</v>
      </c>
      <c r="Q44" s="17">
        <v>15</v>
      </c>
      <c r="R44" s="18">
        <v>0.51724137931034486</v>
      </c>
      <c r="S44" s="54"/>
      <c r="T44" s="11"/>
    </row>
    <row r="45" spans="1:20" ht="19.5" customHeight="1">
      <c r="A45" s="11"/>
      <c r="B45" s="45"/>
      <c r="C45" s="19" t="s">
        <v>42</v>
      </c>
      <c r="D45" s="19" t="s">
        <v>90</v>
      </c>
      <c r="E45" s="20">
        <v>2</v>
      </c>
      <c r="F45" s="21">
        <v>0.66666666666666663</v>
      </c>
      <c r="G45" s="20">
        <v>1</v>
      </c>
      <c r="H45" s="21">
        <v>0.33333333333333331</v>
      </c>
      <c r="I45" s="20">
        <v>3</v>
      </c>
      <c r="J45" s="20">
        <v>1</v>
      </c>
      <c r="K45" s="21">
        <v>0.33333333333333331</v>
      </c>
      <c r="L45" s="20">
        <v>12</v>
      </c>
      <c r="M45" s="21">
        <v>0.63157894736842102</v>
      </c>
      <c r="N45" s="20">
        <v>7</v>
      </c>
      <c r="O45" s="21">
        <v>0.36842105263157893</v>
      </c>
      <c r="P45" s="20">
        <v>19</v>
      </c>
      <c r="Q45" s="20">
        <v>4</v>
      </c>
      <c r="R45" s="21">
        <v>0.21052631578947367</v>
      </c>
      <c r="S45" s="54"/>
      <c r="T45" s="11"/>
    </row>
    <row r="46" spans="1:20" s="8" customFormat="1" ht="19.5" customHeight="1">
      <c r="A46" s="48"/>
      <c r="B46" s="49"/>
      <c r="C46" s="16" t="s">
        <v>35</v>
      </c>
      <c r="D46" s="16" t="s">
        <v>81</v>
      </c>
      <c r="E46" s="17">
        <v>3</v>
      </c>
      <c r="F46" s="18">
        <v>0.33333333333333331</v>
      </c>
      <c r="G46" s="17">
        <v>6</v>
      </c>
      <c r="H46" s="18">
        <v>0.66666666666666663</v>
      </c>
      <c r="I46" s="17">
        <v>9</v>
      </c>
      <c r="J46" s="17">
        <v>1</v>
      </c>
      <c r="K46" s="18">
        <v>0.1111111111111111</v>
      </c>
      <c r="L46" s="17">
        <v>8</v>
      </c>
      <c r="M46" s="18">
        <v>0.22857142857142856</v>
      </c>
      <c r="N46" s="17">
        <v>27</v>
      </c>
      <c r="O46" s="18">
        <v>0.77142857142857146</v>
      </c>
      <c r="P46" s="17">
        <v>35</v>
      </c>
      <c r="Q46" s="17">
        <v>4</v>
      </c>
      <c r="R46" s="18">
        <v>0.11428571428571428</v>
      </c>
      <c r="S46" s="56"/>
      <c r="T46" s="48"/>
    </row>
    <row r="47" spans="1:20" ht="19.5" customHeight="1">
      <c r="A47" s="11"/>
      <c r="B47" s="45"/>
      <c r="C47" s="19" t="s">
        <v>43</v>
      </c>
      <c r="D47" s="19" t="s">
        <v>91</v>
      </c>
      <c r="E47" s="20">
        <v>0</v>
      </c>
      <c r="F47" s="21">
        <v>0</v>
      </c>
      <c r="G47" s="20">
        <v>4</v>
      </c>
      <c r="H47" s="21">
        <v>1</v>
      </c>
      <c r="I47" s="20">
        <v>4</v>
      </c>
      <c r="J47" s="20">
        <v>1</v>
      </c>
      <c r="K47" s="21">
        <v>0.25</v>
      </c>
      <c r="L47" s="20">
        <v>2</v>
      </c>
      <c r="M47" s="21">
        <v>7.6923076923076927E-2</v>
      </c>
      <c r="N47" s="20">
        <v>24</v>
      </c>
      <c r="O47" s="21">
        <v>0.92307692307692313</v>
      </c>
      <c r="P47" s="20">
        <v>26</v>
      </c>
      <c r="Q47" s="20">
        <v>12</v>
      </c>
      <c r="R47" s="21">
        <v>0.46153846153846156</v>
      </c>
      <c r="S47" s="54"/>
      <c r="T47" s="11"/>
    </row>
    <row r="48" spans="1:20" s="8" customFormat="1" ht="19.5" customHeight="1">
      <c r="A48" s="48"/>
      <c r="B48" s="49"/>
      <c r="C48" s="16" t="s">
        <v>44</v>
      </c>
      <c r="D48" s="16" t="s">
        <v>105</v>
      </c>
      <c r="E48" s="17">
        <v>5</v>
      </c>
      <c r="F48" s="18">
        <v>0.20833333333333334</v>
      </c>
      <c r="G48" s="17">
        <v>19</v>
      </c>
      <c r="H48" s="18">
        <v>0.79166666666666663</v>
      </c>
      <c r="I48" s="17">
        <v>24</v>
      </c>
      <c r="J48" s="17">
        <v>4</v>
      </c>
      <c r="K48" s="18">
        <v>0.16666666666666666</v>
      </c>
      <c r="L48" s="17">
        <v>24</v>
      </c>
      <c r="M48" s="18">
        <v>0.24</v>
      </c>
      <c r="N48" s="17">
        <v>76</v>
      </c>
      <c r="O48" s="18">
        <v>0.76</v>
      </c>
      <c r="P48" s="17">
        <v>100</v>
      </c>
      <c r="Q48" s="17">
        <v>41</v>
      </c>
      <c r="R48" s="18">
        <v>0.41</v>
      </c>
      <c r="S48" s="56"/>
      <c r="T48" s="48"/>
    </row>
    <row r="49" spans="1:20" ht="18.75" customHeight="1">
      <c r="A49" s="11"/>
      <c r="B49" s="45"/>
      <c r="C49" s="19" t="s">
        <v>36</v>
      </c>
      <c r="D49" s="19" t="s">
        <v>82</v>
      </c>
      <c r="E49" s="20">
        <v>9</v>
      </c>
      <c r="F49" s="21">
        <v>0.40909090909090912</v>
      </c>
      <c r="G49" s="20">
        <v>13</v>
      </c>
      <c r="H49" s="21">
        <v>0.59090909090909094</v>
      </c>
      <c r="I49" s="20">
        <v>22</v>
      </c>
      <c r="J49" s="20">
        <v>5</v>
      </c>
      <c r="K49" s="21">
        <v>0.22727272727272727</v>
      </c>
      <c r="L49" s="20">
        <v>69</v>
      </c>
      <c r="M49" s="21">
        <v>0.37704918032786883</v>
      </c>
      <c r="N49" s="20">
        <v>114</v>
      </c>
      <c r="O49" s="21">
        <v>0.62295081967213117</v>
      </c>
      <c r="P49" s="20">
        <v>183</v>
      </c>
      <c r="Q49" s="20">
        <v>78</v>
      </c>
      <c r="R49" s="21">
        <v>0.42622950819672129</v>
      </c>
      <c r="S49" s="54"/>
      <c r="T49" s="11"/>
    </row>
    <row r="50" spans="1:20" ht="19.5" customHeight="1">
      <c r="A50" s="11"/>
      <c r="B50" s="45"/>
      <c r="C50" s="16" t="s">
        <v>37</v>
      </c>
      <c r="D50" s="16" t="s">
        <v>104</v>
      </c>
      <c r="E50" s="17">
        <v>1</v>
      </c>
      <c r="F50" s="18">
        <v>0.125</v>
      </c>
      <c r="G50" s="17">
        <v>7</v>
      </c>
      <c r="H50" s="18">
        <v>0.875</v>
      </c>
      <c r="I50" s="17">
        <v>8</v>
      </c>
      <c r="J50" s="17">
        <v>1</v>
      </c>
      <c r="K50" s="18">
        <v>0.125</v>
      </c>
      <c r="L50" s="17">
        <v>48</v>
      </c>
      <c r="M50" s="18">
        <v>0.41379310344827586</v>
      </c>
      <c r="N50" s="17">
        <v>68</v>
      </c>
      <c r="O50" s="18">
        <v>0.58620689655172409</v>
      </c>
      <c r="P50" s="17">
        <v>116</v>
      </c>
      <c r="Q50" s="17">
        <v>71</v>
      </c>
      <c r="R50" s="18">
        <v>0.61206896551724133</v>
      </c>
      <c r="S50" s="54"/>
      <c r="T50" s="11"/>
    </row>
    <row r="51" spans="1:20" ht="19.5" customHeight="1">
      <c r="A51" s="11"/>
      <c r="B51" s="45"/>
      <c r="C51" s="19" t="s">
        <v>38</v>
      </c>
      <c r="D51" s="19" t="s">
        <v>85</v>
      </c>
      <c r="E51" s="20">
        <v>0</v>
      </c>
      <c r="F51" s="21">
        <v>0</v>
      </c>
      <c r="G51" s="20">
        <v>2</v>
      </c>
      <c r="H51" s="21">
        <v>1</v>
      </c>
      <c r="I51" s="20">
        <v>2</v>
      </c>
      <c r="J51" s="20">
        <v>0</v>
      </c>
      <c r="K51" s="21">
        <v>0</v>
      </c>
      <c r="L51" s="20">
        <v>13</v>
      </c>
      <c r="M51" s="21">
        <v>0.41935483870967744</v>
      </c>
      <c r="N51" s="20">
        <v>18</v>
      </c>
      <c r="O51" s="21">
        <v>0.58064516129032262</v>
      </c>
      <c r="P51" s="20">
        <v>31</v>
      </c>
      <c r="Q51" s="20">
        <v>3</v>
      </c>
      <c r="R51" s="21">
        <v>9.6774193548387094E-2</v>
      </c>
      <c r="S51" s="54"/>
      <c r="T51" s="11"/>
    </row>
    <row r="52" spans="1:20" s="9" customFormat="1" ht="20.100000000000001" customHeight="1">
      <c r="A52" s="50"/>
      <c r="B52" s="51"/>
      <c r="C52" s="93" t="s">
        <v>0</v>
      </c>
      <c r="D52" s="93"/>
      <c r="E52" s="69">
        <f>SUM(E38:E51)</f>
        <v>45</v>
      </c>
      <c r="F52" s="23">
        <f t="shared" ref="F52" si="18">E52/I52</f>
        <v>0.29801324503311261</v>
      </c>
      <c r="G52" s="69">
        <f>SUM(G38:G51)</f>
        <v>106</v>
      </c>
      <c r="H52" s="23">
        <f t="shared" ref="H52" si="19">G52/I52</f>
        <v>0.70198675496688745</v>
      </c>
      <c r="I52" s="69">
        <f>SUM(I38:I51)</f>
        <v>151</v>
      </c>
      <c r="J52" s="69">
        <f>SUM(J38:J51)</f>
        <v>50</v>
      </c>
      <c r="K52" s="23">
        <f t="shared" ref="K52" si="20">J52/I52</f>
        <v>0.33112582781456956</v>
      </c>
      <c r="L52" s="69">
        <f>SUM(L38:L51)</f>
        <v>302</v>
      </c>
      <c r="M52" s="23">
        <f t="shared" ref="M52" si="21">L52/P52</f>
        <v>0.32403433476394849</v>
      </c>
      <c r="N52" s="69">
        <f>SUM(N38:N51)</f>
        <v>630</v>
      </c>
      <c r="O52" s="23">
        <f t="shared" ref="O52" si="22">N52/P52</f>
        <v>0.67596566523605151</v>
      </c>
      <c r="P52" s="69">
        <f>SUM(P38:P51)</f>
        <v>932</v>
      </c>
      <c r="Q52" s="69">
        <f>SUM(Q38:Q51)</f>
        <v>412</v>
      </c>
      <c r="R52" s="23">
        <f t="shared" ref="R52" si="23">Q52/P52</f>
        <v>0.44206008583690987</v>
      </c>
      <c r="S52" s="54"/>
      <c r="T52" s="50"/>
    </row>
    <row r="53" spans="1:20" s="8" customFormat="1" ht="20.100000000000001" customHeight="1">
      <c r="A53" s="48"/>
      <c r="B53" s="49"/>
      <c r="C53" s="87" t="s">
        <v>106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56"/>
      <c r="T53" s="48"/>
    </row>
    <row r="54" spans="1:20" ht="19.5" customHeight="1">
      <c r="A54" s="11"/>
      <c r="B54" s="45"/>
      <c r="C54" s="16" t="s">
        <v>45</v>
      </c>
      <c r="D54" s="16" t="s">
        <v>92</v>
      </c>
      <c r="E54" s="17">
        <v>4</v>
      </c>
      <c r="F54" s="18">
        <v>0.12121212121212122</v>
      </c>
      <c r="G54" s="17">
        <v>29</v>
      </c>
      <c r="H54" s="18">
        <v>0.87878787878787878</v>
      </c>
      <c r="I54" s="17">
        <v>33</v>
      </c>
      <c r="J54" s="17">
        <v>21</v>
      </c>
      <c r="K54" s="18">
        <v>0.63636363636363635</v>
      </c>
      <c r="L54" s="17">
        <v>23</v>
      </c>
      <c r="M54" s="18">
        <v>0.15032679738562091</v>
      </c>
      <c r="N54" s="17">
        <v>130</v>
      </c>
      <c r="O54" s="18">
        <v>0.84967320261437906</v>
      </c>
      <c r="P54" s="17">
        <v>153</v>
      </c>
      <c r="Q54" s="17">
        <v>74</v>
      </c>
      <c r="R54" s="18">
        <v>0.48366013071895425</v>
      </c>
      <c r="S54" s="54"/>
      <c r="T54" s="11"/>
    </row>
    <row r="55" spans="1:20" ht="19.5" customHeight="1">
      <c r="A55" s="11"/>
      <c r="B55" s="45"/>
      <c r="C55" s="19" t="s">
        <v>46</v>
      </c>
      <c r="D55" s="19" t="s">
        <v>93</v>
      </c>
      <c r="E55" s="20">
        <v>1</v>
      </c>
      <c r="F55" s="21">
        <v>4.3478260869565216E-2</v>
      </c>
      <c r="G55" s="20">
        <v>22</v>
      </c>
      <c r="H55" s="21">
        <v>0.95652173913043481</v>
      </c>
      <c r="I55" s="20">
        <v>23</v>
      </c>
      <c r="J55" s="20">
        <v>8</v>
      </c>
      <c r="K55" s="21">
        <v>0.34782608695652173</v>
      </c>
      <c r="L55" s="20">
        <v>9</v>
      </c>
      <c r="M55" s="21">
        <v>8.1818181818181818E-2</v>
      </c>
      <c r="N55" s="20">
        <v>101</v>
      </c>
      <c r="O55" s="21">
        <v>0.91818181818181821</v>
      </c>
      <c r="P55" s="20">
        <v>110</v>
      </c>
      <c r="Q55" s="20">
        <v>41</v>
      </c>
      <c r="R55" s="21">
        <v>0.37272727272727274</v>
      </c>
      <c r="S55" s="54"/>
      <c r="T55" s="11"/>
    </row>
    <row r="56" spans="1:20" ht="19.5" customHeight="1">
      <c r="A56" s="11"/>
      <c r="B56" s="45"/>
      <c r="C56" s="16" t="s">
        <v>48</v>
      </c>
      <c r="D56" s="16" t="s">
        <v>95</v>
      </c>
      <c r="E56" s="17">
        <v>0</v>
      </c>
      <c r="F56" s="18">
        <v>0</v>
      </c>
      <c r="G56" s="17">
        <v>5</v>
      </c>
      <c r="H56" s="18">
        <v>1</v>
      </c>
      <c r="I56" s="17">
        <v>5</v>
      </c>
      <c r="J56" s="17">
        <v>3</v>
      </c>
      <c r="K56" s="18">
        <v>0.6</v>
      </c>
      <c r="L56" s="17">
        <v>7</v>
      </c>
      <c r="M56" s="18">
        <v>0.12280701754385964</v>
      </c>
      <c r="N56" s="17">
        <v>50</v>
      </c>
      <c r="O56" s="18">
        <v>0.8771929824561403</v>
      </c>
      <c r="P56" s="17">
        <v>57</v>
      </c>
      <c r="Q56" s="17">
        <v>22</v>
      </c>
      <c r="R56" s="18">
        <v>0.38596491228070173</v>
      </c>
      <c r="S56" s="54"/>
      <c r="T56" s="11"/>
    </row>
    <row r="57" spans="1:20" ht="19.5" customHeight="1">
      <c r="A57" s="11"/>
      <c r="B57" s="45"/>
      <c r="C57" s="19" t="s">
        <v>48</v>
      </c>
      <c r="D57" s="19" t="s">
        <v>96</v>
      </c>
      <c r="E57" s="20">
        <v>1</v>
      </c>
      <c r="F57" s="21">
        <v>0.14285714285714285</v>
      </c>
      <c r="G57" s="20">
        <v>6</v>
      </c>
      <c r="H57" s="21">
        <v>0.8571428571428571</v>
      </c>
      <c r="I57" s="20">
        <v>7</v>
      </c>
      <c r="J57" s="20">
        <v>5</v>
      </c>
      <c r="K57" s="21">
        <v>0.7142857142857143</v>
      </c>
      <c r="L57" s="20">
        <v>7</v>
      </c>
      <c r="M57" s="21">
        <v>0.14583333333333334</v>
      </c>
      <c r="N57" s="20">
        <v>41</v>
      </c>
      <c r="O57" s="21">
        <v>0.85416666666666663</v>
      </c>
      <c r="P57" s="20">
        <v>48</v>
      </c>
      <c r="Q57" s="20">
        <v>22</v>
      </c>
      <c r="R57" s="21">
        <v>0.45833333333333331</v>
      </c>
      <c r="S57" s="54"/>
      <c r="T57" s="11"/>
    </row>
    <row r="58" spans="1:20" ht="19.5" customHeight="1">
      <c r="A58" s="11"/>
      <c r="B58" s="45"/>
      <c r="C58" s="16" t="s">
        <v>49</v>
      </c>
      <c r="D58" s="16" t="s">
        <v>97</v>
      </c>
      <c r="E58" s="17">
        <v>3</v>
      </c>
      <c r="F58" s="18">
        <v>0.1111111111111111</v>
      </c>
      <c r="G58" s="17">
        <v>24</v>
      </c>
      <c r="H58" s="18">
        <v>0.88888888888888884</v>
      </c>
      <c r="I58" s="17">
        <v>27</v>
      </c>
      <c r="J58" s="17">
        <v>11</v>
      </c>
      <c r="K58" s="18">
        <v>0.40740740740740738</v>
      </c>
      <c r="L58" s="17">
        <v>26</v>
      </c>
      <c r="M58" s="18">
        <v>0.17218543046357615</v>
      </c>
      <c r="N58" s="17">
        <v>125</v>
      </c>
      <c r="O58" s="18">
        <v>0.82781456953642385</v>
      </c>
      <c r="P58" s="17">
        <v>151</v>
      </c>
      <c r="Q58" s="17">
        <v>64</v>
      </c>
      <c r="R58" s="18">
        <v>0.42384105960264901</v>
      </c>
      <c r="S58" s="54"/>
      <c r="T58" s="11"/>
    </row>
    <row r="59" spans="1:20" ht="19.5" customHeight="1">
      <c r="A59" s="11"/>
      <c r="B59" s="45"/>
      <c r="C59" s="19" t="s">
        <v>50</v>
      </c>
      <c r="D59" s="19" t="s">
        <v>98</v>
      </c>
      <c r="E59" s="20">
        <v>5</v>
      </c>
      <c r="F59" s="21">
        <v>0.3125</v>
      </c>
      <c r="G59" s="20">
        <v>11</v>
      </c>
      <c r="H59" s="21">
        <v>0.6875</v>
      </c>
      <c r="I59" s="20">
        <v>16</v>
      </c>
      <c r="J59" s="20">
        <v>8</v>
      </c>
      <c r="K59" s="21">
        <v>0.5</v>
      </c>
      <c r="L59" s="20">
        <v>14</v>
      </c>
      <c r="M59" s="21">
        <v>0.2857142857142857</v>
      </c>
      <c r="N59" s="20">
        <v>35</v>
      </c>
      <c r="O59" s="21">
        <v>0.7142857142857143</v>
      </c>
      <c r="P59" s="20">
        <v>49</v>
      </c>
      <c r="Q59" s="20">
        <v>25</v>
      </c>
      <c r="R59" s="21">
        <v>0.51020408163265307</v>
      </c>
      <c r="S59" s="54"/>
      <c r="T59" s="11"/>
    </row>
    <row r="60" spans="1:20" ht="20.100000000000001" customHeight="1">
      <c r="A60" s="11"/>
      <c r="B60" s="45"/>
      <c r="C60" s="85" t="s">
        <v>0</v>
      </c>
      <c r="D60" s="85"/>
      <c r="E60" s="70">
        <f>SUM(E54:E59)</f>
        <v>14</v>
      </c>
      <c r="F60" s="22">
        <f t="shared" ref="F60:F61" si="24">E60/I60</f>
        <v>0.12612612612612611</v>
      </c>
      <c r="G60" s="70">
        <f>SUM(G54:G59)</f>
        <v>97</v>
      </c>
      <c r="H60" s="22">
        <f t="shared" ref="H60:H61" si="25">G60/I60</f>
        <v>0.87387387387387383</v>
      </c>
      <c r="I60" s="70">
        <f>SUM(I54:I59)</f>
        <v>111</v>
      </c>
      <c r="J60" s="70">
        <f>SUM(J54:J59)</f>
        <v>56</v>
      </c>
      <c r="K60" s="22">
        <f t="shared" ref="K60:K61" si="26">J60/I60</f>
        <v>0.50450450450450446</v>
      </c>
      <c r="L60" s="70">
        <f>SUM(L54:L59)</f>
        <v>86</v>
      </c>
      <c r="M60" s="22">
        <f t="shared" ref="M60:M61" si="27">L60/P60</f>
        <v>0.15140845070422534</v>
      </c>
      <c r="N60" s="70">
        <f>SUM(N54:N59)</f>
        <v>482</v>
      </c>
      <c r="O60" s="22">
        <f t="shared" ref="O60:O61" si="28">N60/P60</f>
        <v>0.84859154929577463</v>
      </c>
      <c r="P60" s="70">
        <f>SUM(P54:P59)</f>
        <v>568</v>
      </c>
      <c r="Q60" s="70">
        <f>SUM(Q54:Q59)</f>
        <v>248</v>
      </c>
      <c r="R60" s="22">
        <f t="shared" ref="R60:R61" si="29">Q60/P60</f>
        <v>0.43661971830985913</v>
      </c>
      <c r="S60" s="54"/>
      <c r="T60" s="11"/>
    </row>
    <row r="61" spans="1:20" ht="20.100000000000001" customHeight="1">
      <c r="A61" s="11"/>
      <c r="B61" s="45"/>
      <c r="C61" s="86" t="s">
        <v>4</v>
      </c>
      <c r="D61" s="86"/>
      <c r="E61" s="82">
        <f>E60+E52+E36+E25+E16</f>
        <v>187</v>
      </c>
      <c r="F61" s="24">
        <f t="shared" si="24"/>
        <v>0.32578397212543553</v>
      </c>
      <c r="G61" s="82">
        <f>G60+G52+G36+G25+G16</f>
        <v>387</v>
      </c>
      <c r="H61" s="24">
        <f t="shared" si="25"/>
        <v>0.67421602787456447</v>
      </c>
      <c r="I61" s="82">
        <f>I60+I52+I36+I25+I16</f>
        <v>574</v>
      </c>
      <c r="J61" s="82">
        <f>J60+J52+J36+J25+J16</f>
        <v>263</v>
      </c>
      <c r="K61" s="24">
        <f t="shared" si="26"/>
        <v>0.45818815331010454</v>
      </c>
      <c r="L61" s="82">
        <f>L60+L52+L36+L25+L16</f>
        <v>939</v>
      </c>
      <c r="M61" s="24">
        <f t="shared" si="27"/>
        <v>0.31446751507032822</v>
      </c>
      <c r="N61" s="82">
        <f>N60+N52+N36+N25+N16</f>
        <v>2047</v>
      </c>
      <c r="O61" s="24">
        <f t="shared" si="28"/>
        <v>0.68553248492967178</v>
      </c>
      <c r="P61" s="82">
        <f>P60+P52+P36+P25+P16</f>
        <v>2986</v>
      </c>
      <c r="Q61" s="82">
        <f>Q60+Q52+Q36+Q25+Q16</f>
        <v>1476</v>
      </c>
      <c r="R61" s="24">
        <f t="shared" si="29"/>
        <v>0.49430676490288011</v>
      </c>
      <c r="S61" s="57"/>
      <c r="T61" s="11"/>
    </row>
    <row r="62" spans="1:20">
      <c r="A62" s="11"/>
      <c r="B62" s="45"/>
      <c r="C62" s="83" t="s">
        <v>108</v>
      </c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57"/>
      <c r="T62" s="11"/>
    </row>
    <row r="63" spans="1:20" ht="3.95" customHeight="1">
      <c r="A63" s="11"/>
      <c r="B63" s="52"/>
      <c r="C63" s="25"/>
      <c r="D63" s="26"/>
      <c r="E63" s="27"/>
      <c r="F63" s="27"/>
      <c r="G63" s="27"/>
      <c r="H63" s="28"/>
      <c r="I63" s="28"/>
      <c r="J63" s="28"/>
      <c r="K63" s="28"/>
      <c r="L63" s="29"/>
      <c r="M63" s="29"/>
      <c r="N63" s="29"/>
      <c r="O63" s="29"/>
      <c r="P63" s="29"/>
      <c r="Q63" s="30"/>
      <c r="R63" s="30"/>
      <c r="S63" s="58"/>
      <c r="T63" s="11"/>
    </row>
    <row r="64" spans="1:20" s="10" customFormat="1">
      <c r="B64" s="33"/>
      <c r="C64" s="59"/>
      <c r="D64" s="31"/>
      <c r="E64" s="32"/>
      <c r="F64" s="32"/>
      <c r="G64" s="32"/>
      <c r="H64" s="33"/>
      <c r="I64" s="33"/>
      <c r="J64" s="33"/>
      <c r="K64" s="33"/>
      <c r="L64" s="33"/>
      <c r="M64" s="33"/>
      <c r="N64" s="33"/>
      <c r="O64" s="32"/>
      <c r="P64" s="32"/>
    </row>
    <row r="65" spans="3:17" s="71" customFormat="1">
      <c r="C65" s="72"/>
      <c r="D65" s="73"/>
      <c r="E65" s="74"/>
      <c r="F65" s="74"/>
      <c r="G65" s="74"/>
      <c r="O65" s="74"/>
      <c r="P65" s="74"/>
    </row>
    <row r="66" spans="3:17" s="33" customFormat="1">
      <c r="C66" s="59"/>
      <c r="D66" s="31"/>
      <c r="E66" s="32"/>
      <c r="F66" s="32"/>
      <c r="G66" s="32"/>
      <c r="O66" s="32"/>
      <c r="P66" s="32"/>
    </row>
    <row r="67" spans="3:17" s="33" customFormat="1">
      <c r="C67" s="59"/>
      <c r="D67" s="34" t="s">
        <v>13</v>
      </c>
      <c r="E67" s="32"/>
      <c r="F67" s="32"/>
      <c r="O67" s="32"/>
      <c r="P67" s="32"/>
    </row>
    <row r="68" spans="3:17" s="33" customFormat="1">
      <c r="C68" s="59"/>
      <c r="D68" s="35"/>
      <c r="E68" s="36" t="s">
        <v>1</v>
      </c>
      <c r="F68" s="36" t="s">
        <v>5</v>
      </c>
      <c r="G68" s="36" t="s">
        <v>3</v>
      </c>
      <c r="H68" s="36"/>
      <c r="I68" s="37"/>
      <c r="J68" s="36" t="s">
        <v>1</v>
      </c>
      <c r="K68" s="36" t="s">
        <v>5</v>
      </c>
      <c r="L68" s="36"/>
      <c r="M68" s="37"/>
      <c r="N68" s="36"/>
      <c r="O68" s="36" t="s">
        <v>1</v>
      </c>
      <c r="P68" s="36" t="s">
        <v>5</v>
      </c>
      <c r="Q68" s="37"/>
    </row>
    <row r="69" spans="3:17" s="33" customFormat="1" ht="19.5">
      <c r="C69" s="59"/>
      <c r="D69" s="38" t="s">
        <v>6</v>
      </c>
      <c r="E69" s="39">
        <v>38</v>
      </c>
      <c r="F69" s="39">
        <v>72</v>
      </c>
      <c r="G69" s="39">
        <f>E69+F69</f>
        <v>110</v>
      </c>
      <c r="H69" s="37"/>
      <c r="I69" s="37" t="s">
        <v>6</v>
      </c>
      <c r="J69" s="40">
        <f>E69/(E69+F69)</f>
        <v>0.34545454545454546</v>
      </c>
      <c r="K69" s="40">
        <f t="shared" ref="K69:K76" si="30">F69/(F69+E69)</f>
        <v>0.65454545454545454</v>
      </c>
      <c r="L69" s="40"/>
      <c r="M69" s="36"/>
      <c r="N69" s="37" t="s">
        <v>6</v>
      </c>
      <c r="O69" s="39">
        <f>E69</f>
        <v>38</v>
      </c>
      <c r="P69" s="41">
        <f>-F69</f>
        <v>-72</v>
      </c>
      <c r="Q69" s="42"/>
    </row>
    <row r="70" spans="3:17" s="33" customFormat="1">
      <c r="C70" s="59"/>
      <c r="D70" s="38" t="s">
        <v>7</v>
      </c>
      <c r="E70" s="39">
        <v>290</v>
      </c>
      <c r="F70" s="39">
        <v>588</v>
      </c>
      <c r="G70" s="39">
        <f t="shared" ref="G70:G75" si="31">E70+F70</f>
        <v>878</v>
      </c>
      <c r="H70" s="37"/>
      <c r="I70" s="37" t="s">
        <v>7</v>
      </c>
      <c r="J70" s="40">
        <f t="shared" ref="J70:J75" si="32">E70/(E70+F70)</f>
        <v>0.33029612756264237</v>
      </c>
      <c r="K70" s="40">
        <f t="shared" si="30"/>
        <v>0.66970387243735763</v>
      </c>
      <c r="L70" s="40"/>
      <c r="M70" s="36"/>
      <c r="N70" s="37" t="s">
        <v>7</v>
      </c>
      <c r="O70" s="39">
        <f t="shared" ref="O70:O75" si="33">E70</f>
        <v>290</v>
      </c>
      <c r="P70" s="41">
        <f t="shared" ref="P70:P75" si="34">-F70</f>
        <v>-588</v>
      </c>
      <c r="Q70" s="37"/>
    </row>
    <row r="71" spans="3:17" s="33" customFormat="1">
      <c r="C71" s="59"/>
      <c r="D71" s="38" t="s">
        <v>8</v>
      </c>
      <c r="E71" s="39">
        <v>297</v>
      </c>
      <c r="F71" s="39">
        <v>597</v>
      </c>
      <c r="G71" s="39">
        <f t="shared" si="31"/>
        <v>894</v>
      </c>
      <c r="H71" s="37"/>
      <c r="I71" s="37" t="s">
        <v>8</v>
      </c>
      <c r="J71" s="40">
        <f t="shared" si="32"/>
        <v>0.33221476510067116</v>
      </c>
      <c r="K71" s="40">
        <f t="shared" si="30"/>
        <v>0.66778523489932884</v>
      </c>
      <c r="L71" s="40"/>
      <c r="M71" s="36"/>
      <c r="N71" s="37" t="s">
        <v>8</v>
      </c>
      <c r="O71" s="39">
        <f t="shared" si="33"/>
        <v>297</v>
      </c>
      <c r="P71" s="41">
        <f t="shared" si="34"/>
        <v>-597</v>
      </c>
      <c r="Q71" s="37"/>
    </row>
    <row r="72" spans="3:17" s="33" customFormat="1">
      <c r="C72" s="59"/>
      <c r="D72" s="38" t="s">
        <v>9</v>
      </c>
      <c r="E72" s="39">
        <v>159</v>
      </c>
      <c r="F72" s="39">
        <v>359</v>
      </c>
      <c r="G72" s="39">
        <f t="shared" si="31"/>
        <v>518</v>
      </c>
      <c r="H72" s="37"/>
      <c r="I72" s="37" t="s">
        <v>9</v>
      </c>
      <c r="J72" s="40">
        <f t="shared" si="32"/>
        <v>0.30694980694980695</v>
      </c>
      <c r="K72" s="40">
        <f t="shared" si="30"/>
        <v>0.693050193050193</v>
      </c>
      <c r="L72" s="40"/>
      <c r="M72" s="36"/>
      <c r="N72" s="37" t="s">
        <v>9</v>
      </c>
      <c r="O72" s="39">
        <f t="shared" si="33"/>
        <v>159</v>
      </c>
      <c r="P72" s="41">
        <f t="shared" si="34"/>
        <v>-359</v>
      </c>
      <c r="Q72" s="37"/>
    </row>
    <row r="73" spans="3:17" s="33" customFormat="1">
      <c r="C73" s="59"/>
      <c r="D73" s="38" t="s">
        <v>10</v>
      </c>
      <c r="E73" s="39">
        <v>67</v>
      </c>
      <c r="F73" s="39">
        <v>181</v>
      </c>
      <c r="G73" s="39">
        <f t="shared" si="31"/>
        <v>248</v>
      </c>
      <c r="H73" s="37"/>
      <c r="I73" s="37" t="s">
        <v>10</v>
      </c>
      <c r="J73" s="40">
        <f t="shared" si="32"/>
        <v>0.27016129032258063</v>
      </c>
      <c r="K73" s="40">
        <f t="shared" si="30"/>
        <v>0.72983870967741937</v>
      </c>
      <c r="L73" s="40"/>
      <c r="M73" s="36"/>
      <c r="N73" s="37" t="s">
        <v>10</v>
      </c>
      <c r="O73" s="39">
        <f t="shared" si="33"/>
        <v>67</v>
      </c>
      <c r="P73" s="41">
        <f t="shared" si="34"/>
        <v>-181</v>
      </c>
      <c r="Q73" s="37"/>
    </row>
    <row r="74" spans="3:17" s="33" customFormat="1">
      <c r="C74" s="59"/>
      <c r="D74" s="38" t="s">
        <v>11</v>
      </c>
      <c r="E74" s="39">
        <v>51</v>
      </c>
      <c r="F74" s="39">
        <v>114</v>
      </c>
      <c r="G74" s="39">
        <f t="shared" si="31"/>
        <v>165</v>
      </c>
      <c r="H74" s="37"/>
      <c r="I74" s="37" t="s">
        <v>11</v>
      </c>
      <c r="J74" s="40">
        <f>E74/(E74+F74)</f>
        <v>0.30909090909090908</v>
      </c>
      <c r="K74" s="40">
        <f t="shared" si="30"/>
        <v>0.69090909090909092</v>
      </c>
      <c r="L74" s="40"/>
      <c r="M74" s="36"/>
      <c r="N74" s="37" t="s">
        <v>11</v>
      </c>
      <c r="O74" s="39">
        <f t="shared" si="33"/>
        <v>51</v>
      </c>
      <c r="P74" s="41">
        <f t="shared" si="34"/>
        <v>-114</v>
      </c>
      <c r="Q74" s="37"/>
    </row>
    <row r="75" spans="3:17" s="33" customFormat="1">
      <c r="C75" s="59"/>
      <c r="D75" s="38" t="s">
        <v>12</v>
      </c>
      <c r="E75" s="39">
        <v>37</v>
      </c>
      <c r="F75" s="39">
        <v>136</v>
      </c>
      <c r="G75" s="39">
        <f t="shared" si="31"/>
        <v>173</v>
      </c>
      <c r="H75" s="37"/>
      <c r="I75" s="37" t="s">
        <v>12</v>
      </c>
      <c r="J75" s="40">
        <f t="shared" si="32"/>
        <v>0.2138728323699422</v>
      </c>
      <c r="K75" s="40">
        <f t="shared" si="30"/>
        <v>0.78612716763005785</v>
      </c>
      <c r="L75" s="40"/>
      <c r="M75" s="36"/>
      <c r="N75" s="37" t="s">
        <v>12</v>
      </c>
      <c r="O75" s="39">
        <f t="shared" si="33"/>
        <v>37</v>
      </c>
      <c r="P75" s="41">
        <f t="shared" si="34"/>
        <v>-136</v>
      </c>
      <c r="Q75" s="37"/>
    </row>
    <row r="76" spans="3:17" s="33" customFormat="1">
      <c r="C76" s="59"/>
      <c r="D76" s="35"/>
      <c r="E76" s="43">
        <f>SUM(E69:E75)</f>
        <v>939</v>
      </c>
      <c r="F76" s="43">
        <f>SUM(F69:F75)</f>
        <v>2047</v>
      </c>
      <c r="G76" s="43">
        <f>SUM(G69:G75)</f>
        <v>2986</v>
      </c>
      <c r="H76" s="37"/>
      <c r="I76" s="37"/>
      <c r="J76" s="40">
        <f>E76/(E76+F76)</f>
        <v>0.31446751507032822</v>
      </c>
      <c r="K76" s="40">
        <f t="shared" si="30"/>
        <v>0.68553248492967178</v>
      </c>
      <c r="L76" s="40"/>
      <c r="M76" s="37"/>
      <c r="N76" s="37"/>
      <c r="O76" s="39">
        <f>SUM(O69:O75)</f>
        <v>939</v>
      </c>
      <c r="P76" s="39">
        <f>SUM(P69:P75)</f>
        <v>-2047</v>
      </c>
      <c r="Q76" s="37"/>
    </row>
    <row r="77" spans="3:17" s="33" customFormat="1">
      <c r="C77" s="59"/>
      <c r="D77" s="35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</row>
    <row r="78" spans="3:17" s="33" customFormat="1">
      <c r="C78" s="59"/>
      <c r="D78" s="31"/>
      <c r="E78" s="32"/>
      <c r="F78" s="32"/>
      <c r="G78" s="32"/>
      <c r="O78" s="32"/>
      <c r="P78" s="32"/>
    </row>
    <row r="79" spans="3:17" s="33" customFormat="1">
      <c r="C79" s="59"/>
      <c r="D79" s="31"/>
      <c r="E79" s="32"/>
      <c r="F79" s="32"/>
      <c r="G79" s="32"/>
      <c r="O79" s="32"/>
      <c r="P79" s="32"/>
    </row>
    <row r="80" spans="3:17" s="60" customFormat="1">
      <c r="C80" s="61"/>
      <c r="D80" s="62"/>
      <c r="E80" s="63"/>
      <c r="F80" s="63"/>
      <c r="G80" s="63"/>
      <c r="O80" s="63"/>
      <c r="P80" s="63"/>
    </row>
    <row r="81" spans="2:16" s="60" customFormat="1">
      <c r="C81" s="61"/>
      <c r="D81" s="62"/>
      <c r="E81" s="63"/>
      <c r="F81" s="63"/>
      <c r="G81" s="63"/>
      <c r="O81" s="63"/>
      <c r="P81" s="63"/>
    </row>
    <row r="82" spans="2:16" s="60" customFormat="1">
      <c r="C82" s="61"/>
      <c r="D82" s="62"/>
      <c r="E82" s="63"/>
      <c r="F82" s="63"/>
      <c r="G82" s="63"/>
      <c r="O82" s="63"/>
      <c r="P82" s="63"/>
    </row>
    <row r="83" spans="2:16" s="75" customFormat="1">
      <c r="C83" s="76"/>
      <c r="D83" s="77"/>
      <c r="E83" s="78"/>
      <c r="F83" s="78"/>
      <c r="G83" s="78"/>
      <c r="O83" s="78"/>
      <c r="P83" s="78"/>
    </row>
    <row r="84" spans="2:16" s="75" customFormat="1">
      <c r="C84" s="76"/>
      <c r="D84" s="77"/>
      <c r="E84" s="78"/>
      <c r="F84" s="78"/>
      <c r="G84" s="78"/>
      <c r="O84" s="78"/>
      <c r="P84" s="78"/>
    </row>
    <row r="85" spans="2:16" s="75" customFormat="1">
      <c r="C85" s="76"/>
      <c r="D85" s="77"/>
      <c r="E85" s="78"/>
      <c r="F85" s="78"/>
      <c r="G85" s="78"/>
      <c r="O85" s="78"/>
      <c r="P85" s="78"/>
    </row>
    <row r="86" spans="2:16" s="75" customFormat="1">
      <c r="C86" s="76"/>
      <c r="D86" s="77"/>
      <c r="E86" s="78"/>
      <c r="F86" s="78"/>
      <c r="G86" s="78"/>
      <c r="O86" s="78"/>
      <c r="P86" s="78"/>
    </row>
    <row r="87" spans="2:16" s="75" customFormat="1">
      <c r="C87" s="76"/>
      <c r="D87" s="77"/>
      <c r="E87" s="78"/>
      <c r="F87" s="78"/>
      <c r="G87" s="78"/>
      <c r="O87" s="78"/>
      <c r="P87" s="78"/>
    </row>
    <row r="88" spans="2:16" s="79" customFormat="1">
      <c r="C88" s="80"/>
      <c r="D88" s="81"/>
    </row>
    <row r="89" spans="2:16">
      <c r="B89" s="64"/>
      <c r="C89" s="65"/>
      <c r="D89" s="66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</row>
  </sheetData>
  <sortState ref="C41:R53">
    <sortCondition ref="C41:C53"/>
  </sortState>
  <mergeCells count="18">
    <mergeCell ref="C25:D25"/>
    <mergeCell ref="C26:R26"/>
    <mergeCell ref="C37:R37"/>
    <mergeCell ref="C52:D52"/>
    <mergeCell ref="L6:R6"/>
    <mergeCell ref="C8:R8"/>
    <mergeCell ref="C17:R17"/>
    <mergeCell ref="C16:D16"/>
    <mergeCell ref="C1:D1"/>
    <mergeCell ref="C2:P2"/>
    <mergeCell ref="D6:D7"/>
    <mergeCell ref="C6:C7"/>
    <mergeCell ref="E6:K6"/>
    <mergeCell ref="C62:R62"/>
    <mergeCell ref="C36:D36"/>
    <mergeCell ref="C60:D60"/>
    <mergeCell ref="C61:D61"/>
    <mergeCell ref="C53:R53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scale="49" fitToHeight="2" orientation="landscape" r:id="rId1"/>
  <headerFooter alignWithMargins="0"/>
  <rowBreaks count="1" manualBreakCount="1">
    <brk id="52" max="18" man="1"/>
  </rowBreaks>
  <colBreaks count="1" manualBreakCount="1">
    <brk id="19" max="9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3</vt:i4>
      </vt:variant>
    </vt:vector>
  </HeadingPairs>
  <TitlesOfParts>
    <vt:vector size="4" baseType="lpstr">
      <vt:lpstr>1.3.5.2</vt:lpstr>
      <vt:lpstr>'1.3.5.2'!_1Àrea_d_impressió</vt:lpstr>
      <vt:lpstr>'1.3.5.2'!Àrea_d'impressió</vt:lpstr>
      <vt:lpstr>'1.3.5.2'!Títols_per_imprimir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ModifiedBy>UPCnet</cp:lastModifiedBy>
  <cp:lastPrinted>2010-01-25T13:00:45Z</cp:lastPrinted>
  <dcterms:created xsi:type="dcterms:W3CDTF">2004-04-19T15:08:51Z</dcterms:created>
  <dcterms:modified xsi:type="dcterms:W3CDTF">2010-09-27T15:25:49Z</dcterms:modified>
</cp:coreProperties>
</file>