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0" windowWidth="15480" windowHeight="4275"/>
  </bookViews>
  <sheets>
    <sheet name="3.1.5.1" sheetId="1" r:id="rId1"/>
  </sheets>
  <definedNames>
    <definedName name="_1Àrea_d_impressió" localSheetId="0">'3.1.5.1'!$A$1:$P$102</definedName>
  </definedNames>
  <calcPr calcId="125725"/>
</workbook>
</file>

<file path=xl/calcChain.xml><?xml version="1.0" encoding="utf-8"?>
<calcChain xmlns="http://schemas.openxmlformats.org/spreadsheetml/2006/main">
  <c r="D21" i="1"/>
  <c r="C21"/>
  <c r="C22"/>
  <c r="D22"/>
  <c r="C23"/>
  <c r="D23"/>
  <c r="C24"/>
  <c r="D24"/>
  <c r="C25"/>
  <c r="D25"/>
  <c r="E55"/>
  <c r="K37"/>
  <c r="J37"/>
  <c r="H37"/>
  <c r="G37"/>
  <c r="F37"/>
  <c r="D37"/>
  <c r="E54"/>
  <c r="L36"/>
  <c r="I36"/>
  <c r="E36"/>
  <c r="L35"/>
  <c r="L37"/>
  <c r="J54"/>
  <c r="I35"/>
  <c r="E35"/>
  <c r="E37"/>
  <c r="C36"/>
  <c r="C35"/>
  <c r="D43"/>
  <c r="O9"/>
  <c r="K14"/>
  <c r="J14"/>
  <c r="L13"/>
  <c r="J25"/>
  <c r="L12"/>
  <c r="J24"/>
  <c r="L11"/>
  <c r="J23"/>
  <c r="L10"/>
  <c r="J22"/>
  <c r="L9"/>
  <c r="J21"/>
  <c r="H14"/>
  <c r="G14"/>
  <c r="I13"/>
  <c r="G25"/>
  <c r="I12"/>
  <c r="G24"/>
  <c r="I11"/>
  <c r="G23"/>
  <c r="I10"/>
  <c r="G22"/>
  <c r="I9"/>
  <c r="G21"/>
  <c r="F14"/>
  <c r="D14"/>
  <c r="E13"/>
  <c r="E12"/>
  <c r="E11"/>
  <c r="E10"/>
  <c r="E9"/>
  <c r="E14"/>
  <c r="C14"/>
  <c r="C26"/>
  <c r="J44"/>
  <c r="J43"/>
  <c r="G44"/>
  <c r="G43"/>
  <c r="D44"/>
  <c r="C44"/>
  <c r="M21"/>
  <c r="O10"/>
  <c r="M22"/>
  <c r="O11"/>
  <c r="M23"/>
  <c r="O12"/>
  <c r="M24"/>
  <c r="O13"/>
  <c r="M25"/>
  <c r="O35"/>
  <c r="M43"/>
  <c r="M14"/>
  <c r="N14"/>
  <c r="O36"/>
  <c r="M44"/>
  <c r="N37"/>
  <c r="M37"/>
  <c r="O14"/>
  <c r="M26"/>
  <c r="I37"/>
  <c r="G54"/>
  <c r="O37"/>
  <c r="I14"/>
  <c r="G26"/>
  <c r="L14"/>
  <c r="J26"/>
  <c r="D26"/>
  <c r="G55"/>
  <c r="J55"/>
  <c r="C43"/>
  <c r="C37"/>
  <c r="M54"/>
  <c r="M55"/>
  <c r="G45"/>
  <c r="J45"/>
  <c r="M45"/>
  <c r="D45"/>
  <c r="C45"/>
</calcChain>
</file>

<file path=xl/sharedStrings.xml><?xml version="1.0" encoding="utf-8"?>
<sst xmlns="http://schemas.openxmlformats.org/spreadsheetml/2006/main" count="97" uniqueCount="33">
  <si>
    <t>Valors absoluts</t>
  </si>
  <si>
    <t>Nombres índex</t>
  </si>
  <si>
    <t>3.1.5 Evolució del professorat</t>
  </si>
  <si>
    <t xml:space="preserve"> Catedràtics universitat </t>
  </si>
  <si>
    <t xml:space="preserve"> Titulars universitat </t>
  </si>
  <si>
    <t xml:space="preserve"> Professorat contractat </t>
  </si>
  <si>
    <t xml:space="preserve"> Temps complet </t>
  </si>
  <si>
    <t xml:space="preserve"> Temps parcial </t>
  </si>
  <si>
    <t xml:space="preserve"> Catedr. escoles univer. </t>
  </si>
  <si>
    <t xml:space="preserve"> Titulars escoles univer. </t>
  </si>
  <si>
    <t>2004-2005</t>
  </si>
  <si>
    <t>2005-2006</t>
  </si>
  <si>
    <t>Dones</t>
  </si>
  <si>
    <t>Total</t>
  </si>
  <si>
    <t>Homes</t>
  </si>
  <si>
    <t>3.1.5.1 ANÀLISI GLOBAL DE LA UPC</t>
  </si>
  <si>
    <t>Relació PDI/PAS</t>
  </si>
  <si>
    <t>Relació estudiantat/professorat</t>
  </si>
  <si>
    <t>TOTAL</t>
  </si>
  <si>
    <t xml:space="preserve"> TOTAL</t>
  </si>
  <si>
    <t xml:space="preserve"> Catedràtics/tiques universitat </t>
  </si>
  <si>
    <t>2006 - 2007</t>
  </si>
  <si>
    <t>2004 - 2005</t>
  </si>
  <si>
    <t>2005 - 2006</t>
  </si>
  <si>
    <t>2007 - 2008</t>
  </si>
  <si>
    <t>2008-2009</t>
  </si>
  <si>
    <t>2007-2008</t>
  </si>
  <si>
    <r>
      <t>(1)</t>
    </r>
    <r>
      <rPr>
        <sz val="8"/>
        <color indexed="56"/>
        <rFont val="Arial"/>
        <family val="2"/>
      </rPr>
      <t xml:space="preserve"> Només inclou l'estudiantat de 1r i 2n cicle. (No inclou ni l'estudiantat de projecte de fi de carrera ni el de doctorat.)</t>
    </r>
  </si>
  <si>
    <t>2006-2007</t>
  </si>
  <si>
    <r>
      <t xml:space="preserve"> Nombre d'estudiantat</t>
    </r>
    <r>
      <rPr>
        <b/>
        <vertAlign val="superscript"/>
        <sz val="10"/>
        <color indexed="9"/>
        <rFont val="Arial"/>
        <family val="2"/>
      </rPr>
      <t xml:space="preserve"> (1)</t>
    </r>
  </si>
  <si>
    <t>PROFESSORAT PER CATEGORIES</t>
  </si>
  <si>
    <t>PROFESSORAT PER DEDICACIÓ</t>
  </si>
  <si>
    <t>RELACIÓ ESTUDIANTAT/PROFESSORAT</t>
  </si>
</sst>
</file>

<file path=xl/styles.xml><?xml version="1.0" encoding="utf-8"?>
<styleSheet xmlns="http://schemas.openxmlformats.org/spreadsheetml/2006/main">
  <numFmts count="3">
    <numFmt numFmtId="168" formatCode="_-* #,##0\ _P_t_s_-;\-* #,##0\ _P_t_s_-;_-* &quot;-&quot;\ _P_t_s_-;_-@_-"/>
    <numFmt numFmtId="170" formatCode="#,##0.0"/>
    <numFmt numFmtId="175" formatCode="_(#,##0_);_(\(#,##0\);_(&quot;-&quot;_);_(@_)"/>
  </numFmts>
  <fonts count="23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8"/>
      <color rgb="FF254061"/>
      <name val="Arial"/>
      <family val="2"/>
    </font>
    <font>
      <b/>
      <sz val="9"/>
      <color rgb="FF254061"/>
      <name val="Arial"/>
      <family val="2"/>
    </font>
    <font>
      <sz val="8"/>
      <color rgb="FF254061"/>
      <name val="Arial"/>
      <family val="2"/>
    </font>
    <font>
      <b/>
      <sz val="10"/>
      <color theme="0"/>
      <name val="Arial"/>
      <family val="2"/>
    </font>
    <font>
      <vertAlign val="superscript"/>
      <sz val="8"/>
      <color rgb="FF25406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indexed="9"/>
      </right>
      <top style="thin">
        <color theme="0"/>
      </top>
      <bottom style="thin">
        <color theme="0"/>
      </bottom>
      <diagonal/>
    </border>
    <border>
      <left/>
      <right style="thick">
        <color indexed="9"/>
      </right>
      <top style="thin">
        <color theme="0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theme="0"/>
      </left>
      <right style="thin">
        <color rgb="FF7F7F7F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/>
      <diagonal/>
    </border>
  </borders>
  <cellStyleXfs count="30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3" borderId="10">
      <alignment horizontal="left"/>
    </xf>
    <xf numFmtId="0" fontId="7" fillId="2" borderId="10">
      <alignment horizontal="left"/>
    </xf>
    <xf numFmtId="0" fontId="7" fillId="4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4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4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3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36">
    <xf numFmtId="0" fontId="0" fillId="0" borderId="0" xfId="0"/>
    <xf numFmtId="0" fontId="12" fillId="9" borderId="10" xfId="20" applyFont="1">
      <alignment horizontal="left" vertical="center"/>
    </xf>
    <xf numFmtId="0" fontId="12" fillId="9" borderId="10" xfId="20" applyFont="1" applyBorder="1">
      <alignment horizontal="left" vertical="center"/>
    </xf>
    <xf numFmtId="168" fontId="12" fillId="9" borderId="10" xfId="20" applyNumberFormat="1" applyFont="1">
      <alignment horizontal="left" vertical="center"/>
    </xf>
    <xf numFmtId="0" fontId="12" fillId="9" borderId="12" xfId="20" applyFont="1" applyBorder="1">
      <alignment horizontal="left" vertical="center"/>
    </xf>
    <xf numFmtId="0" fontId="12" fillId="9" borderId="15" xfId="20" applyFont="1" applyBorder="1">
      <alignment horizontal="left" vertical="center"/>
    </xf>
    <xf numFmtId="0" fontId="13" fillId="6" borderId="0" xfId="0" applyFont="1" applyFill="1"/>
    <xf numFmtId="168" fontId="14" fillId="6" borderId="0" xfId="0" applyNumberFormat="1" applyFont="1" applyFill="1"/>
    <xf numFmtId="168" fontId="13" fillId="6" borderId="0" xfId="0" applyNumberFormat="1" applyFont="1" applyFill="1"/>
    <xf numFmtId="0" fontId="12" fillId="9" borderId="0" xfId="20" applyFont="1" applyBorder="1">
      <alignment horizontal="left" vertical="center"/>
    </xf>
    <xf numFmtId="168" fontId="13" fillId="6" borderId="0" xfId="0" applyNumberFormat="1" applyFont="1" applyFill="1" applyBorder="1"/>
    <xf numFmtId="0" fontId="12" fillId="9" borderId="18" xfId="20" applyFont="1" applyBorder="1">
      <alignment horizontal="left" vertical="center"/>
    </xf>
    <xf numFmtId="0" fontId="13" fillId="6" borderId="0" xfId="0" applyFont="1" applyFill="1" applyBorder="1"/>
    <xf numFmtId="0" fontId="12" fillId="9" borderId="20" xfId="20" applyFont="1" applyBorder="1">
      <alignment horizontal="left" vertical="center"/>
    </xf>
    <xf numFmtId="0" fontId="12" fillId="9" borderId="21" xfId="20" applyFont="1" applyBorder="1">
      <alignment horizontal="left" vertical="center"/>
    </xf>
    <xf numFmtId="0" fontId="15" fillId="6" borderId="0" xfId="6" applyFont="1" applyFill="1" applyBorder="1"/>
    <xf numFmtId="168" fontId="13" fillId="6" borderId="0" xfId="6" applyNumberFormat="1" applyFont="1" applyFill="1" applyBorder="1"/>
    <xf numFmtId="168" fontId="13" fillId="6" borderId="8" xfId="2" applyNumberFormat="1" applyFont="1" applyFill="1" applyBorder="1"/>
    <xf numFmtId="0" fontId="15" fillId="6" borderId="0" xfId="0" applyFont="1" applyFill="1" applyBorder="1"/>
    <xf numFmtId="0" fontId="13" fillId="6" borderId="0" xfId="4" applyFont="1" applyFill="1" applyBorder="1"/>
    <xf numFmtId="168" fontId="13" fillId="6" borderId="16" xfId="0" applyNumberFormat="1" applyFont="1" applyFill="1" applyBorder="1"/>
    <xf numFmtId="0" fontId="16" fillId="9" borderId="0" xfId="20" applyFont="1" applyBorder="1">
      <alignment horizontal="left" vertical="center"/>
    </xf>
    <xf numFmtId="0" fontId="16" fillId="9" borderId="10" xfId="20" applyFont="1">
      <alignment horizontal="left" vertical="center"/>
    </xf>
    <xf numFmtId="168" fontId="13" fillId="6" borderId="0" xfId="2" applyNumberFormat="1" applyFont="1" applyFill="1" applyBorder="1"/>
    <xf numFmtId="0" fontId="16" fillId="9" borderId="16" xfId="20" applyFont="1" applyBorder="1">
      <alignment horizontal="left" vertical="center"/>
    </xf>
    <xf numFmtId="0" fontId="17" fillId="11" borderId="19" xfId="21" applyFont="1" applyFill="1" applyBorder="1">
      <alignment horizontal="center" vertical="center"/>
    </xf>
    <xf numFmtId="4" fontId="17" fillId="11" borderId="19" xfId="10" applyFont="1" applyFill="1" applyBorder="1">
      <alignment horizontal="left" vertical="center"/>
    </xf>
    <xf numFmtId="175" fontId="17" fillId="11" borderId="19" xfId="16" applyNumberFormat="1" applyFont="1" applyFill="1" applyBorder="1" applyAlignment="1">
      <alignment horizontal="right" vertical="center"/>
    </xf>
    <xf numFmtId="175" fontId="13" fillId="12" borderId="19" xfId="16" applyNumberFormat="1" applyFont="1" applyFill="1" applyBorder="1" applyAlignment="1">
      <alignment horizontal="right" vertical="center"/>
    </xf>
    <xf numFmtId="175" fontId="13" fillId="13" borderId="19" xfId="17" applyNumberFormat="1" applyFont="1" applyFill="1" applyBorder="1" applyAlignment="1">
      <alignment horizontal="right" vertical="center"/>
    </xf>
    <xf numFmtId="168" fontId="13" fillId="6" borderId="17" xfId="0" applyNumberFormat="1" applyFont="1" applyFill="1" applyBorder="1"/>
    <xf numFmtId="0" fontId="13" fillId="6" borderId="22" xfId="5" applyFont="1" applyFill="1" applyBorder="1" applyAlignment="1"/>
    <xf numFmtId="168" fontId="13" fillId="6" borderId="23" xfId="9" applyNumberFormat="1" applyFont="1" applyFill="1" applyBorder="1"/>
    <xf numFmtId="168" fontId="13" fillId="6" borderId="24" xfId="3" applyNumberFormat="1" applyFont="1" applyFill="1" applyBorder="1"/>
    <xf numFmtId="0" fontId="13" fillId="6" borderId="25" xfId="8" applyFont="1" applyFill="1" applyBorder="1"/>
    <xf numFmtId="0" fontId="15" fillId="6" borderId="26" xfId="6" applyFont="1" applyFill="1" applyBorder="1"/>
    <xf numFmtId="168" fontId="13" fillId="6" borderId="26" xfId="6" applyNumberFormat="1" applyFont="1" applyFill="1" applyBorder="1"/>
    <xf numFmtId="0" fontId="13" fillId="6" borderId="27" xfId="4" applyFont="1" applyFill="1" applyBorder="1"/>
    <xf numFmtId="168" fontId="13" fillId="6" borderId="28" xfId="7" applyNumberFormat="1" applyFont="1" applyFill="1" applyBorder="1"/>
    <xf numFmtId="168" fontId="13" fillId="6" borderId="29" xfId="7" applyNumberFormat="1" applyFont="1" applyFill="1" applyBorder="1"/>
    <xf numFmtId="168" fontId="13" fillId="6" borderId="22" xfId="5" applyNumberFormat="1" applyFont="1" applyFill="1" applyBorder="1" applyAlignment="1"/>
    <xf numFmtId="0" fontId="13" fillId="6" borderId="23" xfId="0" applyFont="1" applyFill="1" applyBorder="1"/>
    <xf numFmtId="168" fontId="13" fillId="6" borderId="23" xfId="0" applyNumberFormat="1" applyFont="1" applyFill="1" applyBorder="1"/>
    <xf numFmtId="0" fontId="13" fillId="6" borderId="24" xfId="6" applyFont="1" applyFill="1" applyBorder="1"/>
    <xf numFmtId="168" fontId="13" fillId="6" borderId="25" xfId="8" applyNumberFormat="1" applyFont="1" applyFill="1" applyBorder="1"/>
    <xf numFmtId="0" fontId="13" fillId="9" borderId="19" xfId="20" applyFont="1" applyBorder="1">
      <alignment horizontal="left" vertical="center"/>
    </xf>
    <xf numFmtId="0" fontId="13" fillId="6" borderId="26" xfId="6" applyFont="1" applyFill="1" applyBorder="1"/>
    <xf numFmtId="168" fontId="13" fillId="6" borderId="27" xfId="4" applyNumberFormat="1" applyFont="1" applyFill="1" applyBorder="1"/>
    <xf numFmtId="0" fontId="13" fillId="6" borderId="28" xfId="0" applyFont="1" applyFill="1" applyBorder="1"/>
    <xf numFmtId="168" fontId="13" fillId="6" borderId="28" xfId="0" applyNumberFormat="1" applyFont="1" applyFill="1" applyBorder="1"/>
    <xf numFmtId="0" fontId="13" fillId="6" borderId="29" xfId="2" applyFont="1" applyFill="1" applyBorder="1"/>
    <xf numFmtId="0" fontId="13" fillId="6" borderId="30" xfId="6" applyFont="1" applyFill="1" applyBorder="1"/>
    <xf numFmtId="0" fontId="12" fillId="9" borderId="31" xfId="20" applyFont="1" applyBorder="1">
      <alignment horizontal="left" vertical="center"/>
    </xf>
    <xf numFmtId="0" fontId="13" fillId="6" borderId="32" xfId="6" applyFont="1" applyFill="1" applyBorder="1"/>
    <xf numFmtId="168" fontId="13" fillId="6" borderId="31" xfId="0" applyNumberFormat="1" applyFont="1" applyFill="1" applyBorder="1"/>
    <xf numFmtId="0" fontId="17" fillId="11" borderId="33" xfId="21" applyFont="1" applyFill="1" applyBorder="1" applyAlignment="1">
      <alignment horizontal="center" vertical="center"/>
    </xf>
    <xf numFmtId="1" fontId="13" fillId="12" borderId="19" xfId="16" applyNumberFormat="1" applyFont="1" applyFill="1" applyBorder="1" applyAlignment="1">
      <alignment horizontal="center" vertical="center"/>
    </xf>
    <xf numFmtId="1" fontId="17" fillId="11" borderId="19" xfId="26" applyNumberFormat="1" applyFont="1" applyFill="1" applyBorder="1" applyAlignment="1">
      <alignment horizontal="center" vertical="center"/>
    </xf>
    <xf numFmtId="1" fontId="13" fillId="13" borderId="19" xfId="17" applyNumberFormat="1" applyFont="1" applyFill="1" applyBorder="1" applyAlignment="1">
      <alignment horizontal="center" vertical="center"/>
    </xf>
    <xf numFmtId="168" fontId="13" fillId="6" borderId="0" xfId="3" applyNumberFormat="1" applyFont="1" applyFill="1" applyBorder="1"/>
    <xf numFmtId="175" fontId="13" fillId="12" borderId="19" xfId="16" applyNumberFormat="1" applyFont="1" applyFill="1" applyBorder="1" applyAlignment="1">
      <alignment vertical="center"/>
    </xf>
    <xf numFmtId="175" fontId="13" fillId="13" borderId="19" xfId="17" applyNumberFormat="1" applyFont="1" applyFill="1" applyBorder="1" applyAlignment="1">
      <alignment vertical="center"/>
    </xf>
    <xf numFmtId="175" fontId="17" fillId="11" borderId="19" xfId="26" applyNumberFormat="1" applyFont="1" applyFill="1" applyBorder="1" applyAlignment="1">
      <alignment vertical="center"/>
    </xf>
    <xf numFmtId="175" fontId="17" fillId="11" borderId="19" xfId="26" applyNumberFormat="1" applyFont="1" applyFill="1" applyBorder="1" applyAlignment="1">
      <alignment horizontal="right" vertical="center"/>
    </xf>
    <xf numFmtId="168" fontId="13" fillId="6" borderId="29" xfId="2" applyNumberFormat="1" applyFont="1" applyFill="1" applyBorder="1"/>
    <xf numFmtId="0" fontId="13" fillId="6" borderId="24" xfId="3" applyFont="1" applyFill="1" applyBorder="1"/>
    <xf numFmtId="0" fontId="15" fillId="6" borderId="25" xfId="8" applyFont="1" applyFill="1" applyBorder="1"/>
    <xf numFmtId="4" fontId="17" fillId="11" borderId="19" xfId="10" applyFont="1" applyFill="1" applyBorder="1" applyAlignment="1">
      <alignment vertical="center" wrapText="1"/>
    </xf>
    <xf numFmtId="3" fontId="13" fillId="12" borderId="19" xfId="16" applyNumberFormat="1" applyFont="1" applyFill="1" applyBorder="1" applyAlignment="1">
      <alignment vertical="center"/>
    </xf>
    <xf numFmtId="170" fontId="13" fillId="12" borderId="19" xfId="16" applyNumberFormat="1" applyFont="1" applyFill="1" applyBorder="1" applyAlignment="1">
      <alignment vertical="center"/>
    </xf>
    <xf numFmtId="170" fontId="13" fillId="13" borderId="19" xfId="16" applyNumberFormat="1" applyFont="1" applyFill="1" applyBorder="1" applyAlignment="1">
      <alignment vertical="center"/>
    </xf>
    <xf numFmtId="0" fontId="19" fillId="14" borderId="10" xfId="20" applyFont="1" applyFill="1">
      <alignment horizontal="left" vertical="center"/>
    </xf>
    <xf numFmtId="0" fontId="20" fillId="15" borderId="0" xfId="0" applyFont="1" applyFill="1"/>
    <xf numFmtId="0" fontId="20" fillId="15" borderId="0" xfId="0" applyFont="1" applyFill="1" applyAlignment="1">
      <alignment horizontal="center"/>
    </xf>
    <xf numFmtId="0" fontId="13" fillId="9" borderId="45" xfId="20" applyFont="1" applyBorder="1" applyAlignment="1">
      <alignment horizontal="left" vertical="top"/>
    </xf>
    <xf numFmtId="0" fontId="13" fillId="6" borderId="46" xfId="0" applyFont="1" applyFill="1" applyBorder="1"/>
    <xf numFmtId="0" fontId="19" fillId="9" borderId="10" xfId="20" applyFont="1">
      <alignment horizontal="left" vertical="center"/>
    </xf>
    <xf numFmtId="0" fontId="20" fillId="6" borderId="0" xfId="0" applyFont="1" applyFill="1"/>
    <xf numFmtId="1" fontId="20" fillId="15" borderId="0" xfId="0" applyNumberFormat="1" applyFont="1" applyFill="1" applyAlignment="1">
      <alignment horizontal="center"/>
    </xf>
    <xf numFmtId="0" fontId="20" fillId="6" borderId="0" xfId="0" applyFont="1" applyFill="1" applyBorder="1"/>
    <xf numFmtId="0" fontId="22" fillId="6" borderId="0" xfId="0" applyFont="1" applyFill="1"/>
    <xf numFmtId="4" fontId="17" fillId="15" borderId="19" xfId="10" applyFont="1" applyFill="1" applyBorder="1">
      <alignment horizontal="left" vertical="center"/>
    </xf>
    <xf numFmtId="1" fontId="19" fillId="14" borderId="10" xfId="20" applyNumberFormat="1" applyFont="1" applyFill="1" applyAlignment="1">
      <alignment horizontal="center" vertical="center"/>
    </xf>
    <xf numFmtId="1" fontId="20" fillId="15" borderId="19" xfId="16" applyNumberFormat="1" applyFont="1" applyFill="1" applyBorder="1" applyAlignment="1">
      <alignment horizontal="center" vertical="center"/>
    </xf>
    <xf numFmtId="1" fontId="20" fillId="15" borderId="19" xfId="17" applyNumberFormat="1" applyFont="1" applyFill="1" applyBorder="1" applyAlignment="1">
      <alignment horizontal="center" vertical="center"/>
    </xf>
    <xf numFmtId="1" fontId="17" fillId="11" borderId="37" xfId="26" applyNumberFormat="1" applyFont="1" applyFill="1" applyBorder="1" applyAlignment="1">
      <alignment horizontal="center" vertical="center"/>
    </xf>
    <xf numFmtId="1" fontId="17" fillId="11" borderId="38" xfId="26" applyNumberFormat="1" applyFont="1" applyFill="1" applyBorder="1" applyAlignment="1">
      <alignment horizontal="center" vertical="center"/>
    </xf>
    <xf numFmtId="1" fontId="17" fillId="11" borderId="39" xfId="26" applyNumberFormat="1" applyFont="1" applyFill="1" applyBorder="1" applyAlignment="1">
      <alignment horizontal="center" vertical="center"/>
    </xf>
    <xf numFmtId="0" fontId="17" fillId="11" borderId="34" xfId="21" applyFont="1" applyFill="1" applyBorder="1" applyAlignment="1">
      <alignment horizontal="center" vertical="center"/>
    </xf>
    <xf numFmtId="0" fontId="17" fillId="11" borderId="35" xfId="21" applyFont="1" applyFill="1" applyBorder="1" applyAlignment="1">
      <alignment horizontal="center" vertical="center"/>
    </xf>
    <xf numFmtId="0" fontId="17" fillId="11" borderId="36" xfId="21" applyFont="1" applyFill="1" applyBorder="1" applyAlignment="1">
      <alignment horizontal="center" vertical="center"/>
    </xf>
    <xf numFmtId="1" fontId="13" fillId="12" borderId="43" xfId="16" applyNumberFormat="1" applyFont="1" applyFill="1" applyBorder="1" applyAlignment="1">
      <alignment horizontal="center" vertical="center"/>
    </xf>
    <xf numFmtId="1" fontId="13" fillId="12" borderId="0" xfId="16" applyNumberFormat="1" applyFont="1" applyFill="1" applyBorder="1" applyAlignment="1">
      <alignment horizontal="center" vertical="center"/>
    </xf>
    <xf numFmtId="1" fontId="13" fillId="12" borderId="44" xfId="16" applyNumberFormat="1" applyFont="1" applyFill="1" applyBorder="1" applyAlignment="1">
      <alignment horizontal="center" vertical="center"/>
    </xf>
    <xf numFmtId="1" fontId="13" fillId="13" borderId="43" xfId="17" applyNumberFormat="1" applyFont="1" applyFill="1" applyBorder="1" applyAlignment="1">
      <alignment horizontal="center" vertical="center"/>
    </xf>
    <xf numFmtId="1" fontId="13" fillId="13" borderId="0" xfId="17" applyNumberFormat="1" applyFont="1" applyFill="1" applyBorder="1" applyAlignment="1">
      <alignment horizontal="center" vertical="center"/>
    </xf>
    <xf numFmtId="1" fontId="13" fillId="13" borderId="44" xfId="17" applyNumberFormat="1" applyFont="1" applyFill="1" applyBorder="1" applyAlignment="1">
      <alignment horizontal="center" vertical="center"/>
    </xf>
    <xf numFmtId="1" fontId="17" fillId="11" borderId="40" xfId="26" applyNumberFormat="1" applyFont="1" applyFill="1" applyBorder="1" applyAlignment="1">
      <alignment horizontal="center" vertical="center"/>
    </xf>
    <xf numFmtId="1" fontId="17" fillId="11" borderId="41" xfId="26" applyNumberFormat="1" applyFont="1" applyFill="1" applyBorder="1" applyAlignment="1">
      <alignment horizontal="center" vertical="center"/>
    </xf>
    <xf numFmtId="1" fontId="17" fillId="11" borderId="42" xfId="26" applyNumberFormat="1" applyFont="1" applyFill="1" applyBorder="1" applyAlignment="1">
      <alignment horizontal="center" vertical="center"/>
    </xf>
    <xf numFmtId="0" fontId="17" fillId="11" borderId="43" xfId="21" applyFont="1" applyFill="1" applyBorder="1" applyAlignment="1">
      <alignment horizontal="center" vertical="center"/>
    </xf>
    <xf numFmtId="0" fontId="17" fillId="11" borderId="0" xfId="21" applyFont="1" applyFill="1" applyBorder="1" applyAlignment="1">
      <alignment horizontal="center" vertical="center"/>
    </xf>
    <xf numFmtId="0" fontId="17" fillId="11" borderId="44" xfId="21" applyFont="1" applyFill="1" applyBorder="1" applyAlignment="1">
      <alignment horizontal="center" vertical="center"/>
    </xf>
    <xf numFmtId="1" fontId="13" fillId="13" borderId="43" xfId="16" applyNumberFormat="1" applyFont="1" applyFill="1" applyBorder="1" applyAlignment="1">
      <alignment horizontal="center" vertical="center"/>
    </xf>
    <xf numFmtId="1" fontId="13" fillId="13" borderId="0" xfId="16" applyNumberFormat="1" applyFont="1" applyFill="1" applyBorder="1" applyAlignment="1">
      <alignment horizontal="center" vertical="center"/>
    </xf>
    <xf numFmtId="1" fontId="13" fillId="13" borderId="44" xfId="16" applyNumberFormat="1" applyFont="1" applyFill="1" applyBorder="1" applyAlignment="1">
      <alignment horizontal="center" vertical="center"/>
    </xf>
    <xf numFmtId="0" fontId="17" fillId="11" borderId="37" xfId="21" applyFont="1" applyFill="1" applyBorder="1" applyAlignment="1">
      <alignment horizontal="center" vertical="center"/>
    </xf>
    <xf numFmtId="0" fontId="17" fillId="11" borderId="38" xfId="21" applyFont="1" applyFill="1" applyBorder="1" applyAlignment="1">
      <alignment horizontal="center" vertical="center"/>
    </xf>
    <xf numFmtId="0" fontId="17" fillId="11" borderId="39" xfId="21" applyFont="1" applyFill="1" applyBorder="1" applyAlignment="1">
      <alignment horizontal="center" vertical="center"/>
    </xf>
    <xf numFmtId="1" fontId="13" fillId="12" borderId="40" xfId="16" applyNumberFormat="1" applyFont="1" applyFill="1" applyBorder="1" applyAlignment="1">
      <alignment horizontal="center" vertical="center"/>
    </xf>
    <xf numFmtId="1" fontId="13" fillId="12" borderId="41" xfId="16" applyNumberFormat="1" applyFont="1" applyFill="1" applyBorder="1" applyAlignment="1">
      <alignment horizontal="center" vertical="center"/>
    </xf>
    <xf numFmtId="1" fontId="13" fillId="12" borderId="42" xfId="16" applyNumberFormat="1" applyFont="1" applyFill="1" applyBorder="1" applyAlignment="1">
      <alignment horizontal="center" vertical="center"/>
    </xf>
    <xf numFmtId="1" fontId="13" fillId="13" borderId="40" xfId="16" applyNumberFormat="1" applyFont="1" applyFill="1" applyBorder="1" applyAlignment="1">
      <alignment horizontal="center" vertical="center"/>
    </xf>
    <xf numFmtId="1" fontId="13" fillId="13" borderId="41" xfId="16" applyNumberFormat="1" applyFont="1" applyFill="1" applyBorder="1" applyAlignment="1">
      <alignment horizontal="center" vertical="center"/>
    </xf>
    <xf numFmtId="1" fontId="13" fillId="13" borderId="42" xfId="16" applyNumberFormat="1" applyFont="1" applyFill="1" applyBorder="1" applyAlignment="1">
      <alignment horizontal="center" vertical="center"/>
    </xf>
    <xf numFmtId="170" fontId="13" fillId="13" borderId="19" xfId="16" applyNumberFormat="1" applyFont="1" applyFill="1" applyBorder="1" applyAlignment="1">
      <alignment horizontal="right" vertical="center"/>
    </xf>
    <xf numFmtId="4" fontId="18" fillId="6" borderId="19" xfId="10" applyFont="1" applyFill="1" applyBorder="1" applyAlignment="1">
      <alignment vertical="center" wrapText="1"/>
    </xf>
    <xf numFmtId="4" fontId="16" fillId="6" borderId="19" xfId="10" applyFont="1" applyFill="1" applyBorder="1" applyAlignment="1">
      <alignment vertical="center" wrapText="1"/>
    </xf>
    <xf numFmtId="0" fontId="17" fillId="11" borderId="19" xfId="21" applyFont="1" applyFill="1" applyBorder="1" applyAlignment="1">
      <alignment horizontal="center" vertical="center"/>
    </xf>
    <xf numFmtId="168" fontId="13" fillId="6" borderId="19" xfId="28" applyNumberFormat="1" applyFont="1" applyFill="1" applyBorder="1" applyAlignment="1">
      <alignment horizontal="left" vertical="center"/>
    </xf>
    <xf numFmtId="170" fontId="13" fillId="12" borderId="19" xfId="16" applyNumberFormat="1" applyFont="1" applyFill="1" applyBorder="1" applyAlignment="1">
      <alignment horizontal="right" vertical="center"/>
    </xf>
    <xf numFmtId="3" fontId="13" fillId="12" borderId="19" xfId="16" applyNumberFormat="1" applyFont="1" applyFill="1" applyBorder="1" applyAlignment="1">
      <alignment horizontal="right" vertical="center"/>
    </xf>
    <xf numFmtId="0" fontId="16" fillId="9" borderId="16" xfId="20" applyFont="1" applyBorder="1" applyAlignment="1">
      <alignment horizontal="left" vertical="center" wrapText="1"/>
    </xf>
    <xf numFmtId="0" fontId="19" fillId="9" borderId="12" xfId="20" applyFont="1" applyBorder="1" applyAlignment="1">
      <alignment horizontal="left" vertical="center" wrapText="1"/>
    </xf>
    <xf numFmtId="0" fontId="19" fillId="9" borderId="13" xfId="20" applyFont="1" applyBorder="1" applyAlignment="1">
      <alignment horizontal="left" vertical="center" wrapText="1"/>
    </xf>
    <xf numFmtId="0" fontId="19" fillId="9" borderId="14" xfId="20" applyFont="1" applyBorder="1" applyAlignment="1">
      <alignment horizontal="left" vertical="center" wrapText="1"/>
    </xf>
    <xf numFmtId="0" fontId="16" fillId="9" borderId="13" xfId="20" applyFont="1" applyBorder="1" applyAlignment="1">
      <alignment horizontal="left" vertical="center" wrapText="1"/>
    </xf>
    <xf numFmtId="0" fontId="16" fillId="9" borderId="14" xfId="20" applyFont="1" applyBorder="1" applyAlignment="1">
      <alignment horizontal="left" vertical="center" wrapText="1"/>
    </xf>
    <xf numFmtId="0" fontId="21" fillId="9" borderId="13" xfId="20" applyFont="1" applyBorder="1" applyAlignment="1">
      <alignment horizontal="left" vertical="center"/>
    </xf>
    <xf numFmtId="0" fontId="21" fillId="9" borderId="14" xfId="20" applyFont="1" applyBorder="1" applyAlignment="1">
      <alignment horizontal="left" vertical="center"/>
    </xf>
    <xf numFmtId="0" fontId="19" fillId="9" borderId="12" xfId="20" applyFont="1" applyBorder="1" applyAlignment="1">
      <alignment horizontal="left" vertical="center"/>
    </xf>
    <xf numFmtId="0" fontId="19" fillId="9" borderId="13" xfId="20" applyFont="1" applyBorder="1" applyAlignment="1">
      <alignment horizontal="left" vertical="center"/>
    </xf>
    <xf numFmtId="0" fontId="19" fillId="9" borderId="14" xfId="20" applyFont="1" applyBorder="1" applyAlignment="1">
      <alignment horizontal="left" vertical="center"/>
    </xf>
    <xf numFmtId="0" fontId="12" fillId="9" borderId="12" xfId="20" applyFont="1" applyBorder="1" applyAlignment="1">
      <alignment horizontal="left" vertical="center"/>
    </xf>
    <xf numFmtId="0" fontId="12" fillId="9" borderId="13" xfId="20" applyFont="1" applyBorder="1" applyAlignment="1">
      <alignment horizontal="left" vertical="center"/>
    </xf>
    <xf numFmtId="0" fontId="12" fillId="9" borderId="14" xfId="20" applyFont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Professorat per dedicació</a:t>
            </a:r>
          </a:p>
          <a:p>
            <a:pPr algn="l">
              <a:defRPr sz="1000"/>
            </a:pPr>
            <a:r>
              <a:rPr lang="en-US" sz="1000"/>
              <a:t>Nombres índex</a:t>
            </a:r>
          </a:p>
        </c:rich>
      </c:tx>
      <c:layout>
        <c:manualLayout>
          <c:xMode val="edge"/>
          <c:yMode val="edge"/>
          <c:x val="2.9416628264978331E-2"/>
          <c:y val="2.7765792010583129E-2"/>
        </c:manualLayout>
      </c:layout>
    </c:title>
    <c:plotArea>
      <c:layout>
        <c:manualLayout>
          <c:layoutTarget val="inner"/>
          <c:xMode val="edge"/>
          <c:yMode val="edge"/>
          <c:x val="9.1009186351706031E-2"/>
          <c:y val="0.17353583127762454"/>
          <c:w val="0.68820066979658401"/>
          <c:h val="0.6912076039865136"/>
        </c:manualLayout>
      </c:layout>
      <c:lineChart>
        <c:grouping val="standard"/>
        <c:ser>
          <c:idx val="0"/>
          <c:order val="0"/>
          <c:tx>
            <c:strRef>
              <c:f>'3.1.5.1'!$B$73</c:f>
              <c:strCache>
                <c:ptCount val="1"/>
                <c:pt idx="0">
                  <c:v> Temps complet </c:v>
                </c:pt>
              </c:strCache>
            </c:strRef>
          </c:tx>
          <c:cat>
            <c:strRef>
              <c:f>'3.1.5.1'!$C$72:$G$72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2006 - 2007</c:v>
                </c:pt>
                <c:pt idx="3">
                  <c:v>2007 - 2008</c:v>
                </c:pt>
                <c:pt idx="4">
                  <c:v>2008-2009</c:v>
                </c:pt>
              </c:strCache>
            </c:strRef>
          </c:cat>
          <c:val>
            <c:numRef>
              <c:f>'3.1.5.1'!$C$73:$G$73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107</c:v>
                </c:pt>
                <c:pt idx="4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'3.1.5.1'!$B$74</c:f>
              <c:strCache>
                <c:ptCount val="1"/>
                <c:pt idx="0">
                  <c:v> Temps parcial </c:v>
                </c:pt>
              </c:strCache>
            </c:strRef>
          </c:tx>
          <c:cat>
            <c:strRef>
              <c:f>'3.1.5.1'!$C$72:$G$72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2006 - 2007</c:v>
                </c:pt>
                <c:pt idx="3">
                  <c:v>2007 - 2008</c:v>
                </c:pt>
                <c:pt idx="4">
                  <c:v>2008-2009</c:v>
                </c:pt>
              </c:strCache>
            </c:strRef>
          </c:cat>
          <c:val>
            <c:numRef>
              <c:f>'3.1.5.1'!$C$74:$G$74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96</c:v>
                </c:pt>
                <c:pt idx="2">
                  <c:v>93</c:v>
                </c:pt>
                <c:pt idx="3">
                  <c:v>93</c:v>
                </c:pt>
                <c:pt idx="4">
                  <c:v>100</c:v>
                </c:pt>
              </c:numCache>
            </c:numRef>
          </c:val>
        </c:ser>
        <c:marker val="1"/>
        <c:axId val="125728256"/>
        <c:axId val="125730176"/>
      </c:lineChart>
      <c:catAx>
        <c:axId val="12572825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25730176"/>
        <c:crosses val="autoZero"/>
        <c:auto val="1"/>
        <c:lblAlgn val="ctr"/>
        <c:lblOffset val="100"/>
      </c:catAx>
      <c:valAx>
        <c:axId val="125730176"/>
        <c:scaling>
          <c:orientation val="minMax"/>
          <c:max val="120"/>
          <c:min val="7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25728256"/>
        <c:crosses val="autoZero"/>
        <c:crossBetween val="between"/>
        <c:majorUnit val="10"/>
        <c:minorUnit val="4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181042255214287"/>
          <c:y val="0.65662958350045386"/>
          <c:w val="0.98998230183059188"/>
          <c:h val="0.89462638885956947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Professorat per categories
Nombres índex</a:t>
            </a:r>
          </a:p>
        </c:rich>
      </c:tx>
      <c:layout>
        <c:manualLayout>
          <c:xMode val="edge"/>
          <c:yMode val="edge"/>
          <c:x val="2.121329921920969E-2"/>
          <c:y val="3.1475396284125899E-2"/>
        </c:manualLayout>
      </c:layout>
    </c:title>
    <c:plotArea>
      <c:layout>
        <c:manualLayout>
          <c:layoutTarget val="inner"/>
          <c:xMode val="edge"/>
          <c:yMode val="edge"/>
          <c:x val="6.5967141054941503E-2"/>
          <c:y val="0.19234974001805361"/>
          <c:w val="0.7220442807552282"/>
          <c:h val="0.69742215549569508"/>
        </c:manualLayout>
      </c:layout>
      <c:lineChart>
        <c:grouping val="standard"/>
        <c:ser>
          <c:idx val="0"/>
          <c:order val="0"/>
          <c:tx>
            <c:strRef>
              <c:f>'3.1.5.1'!$B$66</c:f>
              <c:strCache>
                <c:ptCount val="1"/>
                <c:pt idx="0">
                  <c:v> Catedràtics universitat </c:v>
                </c:pt>
              </c:strCache>
            </c:strRef>
          </c:tx>
          <c:spPr>
            <a:ln>
              <a:solidFill>
                <a:srgbClr val="A9A9A9"/>
              </a:solidFill>
            </a:ln>
          </c:spPr>
          <c:marker>
            <c:spPr>
              <a:ln>
                <a:solidFill>
                  <a:sysClr val="window" lastClr="FFFFFF">
                    <a:lumMod val="50000"/>
                  </a:sysClr>
                </a:solidFill>
              </a:ln>
            </c:spPr>
          </c:marker>
          <c:cat>
            <c:strRef>
              <c:f>'3.1.5.1'!$C$65:$G$65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2006 - 2007</c:v>
                </c:pt>
                <c:pt idx="3">
                  <c:v>2007 - 2008</c:v>
                </c:pt>
                <c:pt idx="4">
                  <c:v>2008-2009</c:v>
                </c:pt>
              </c:strCache>
            </c:strRef>
          </c:cat>
          <c:val>
            <c:numRef>
              <c:f>'3.1.5.1'!$C$66:$G$66</c:f>
              <c:numCache>
                <c:formatCode>0</c:formatCode>
                <c:ptCount val="5"/>
                <c:pt idx="0">
                  <c:v>100</c:v>
                </c:pt>
                <c:pt idx="1">
                  <c:v>100.40983606557377</c:v>
                </c:pt>
                <c:pt idx="2">
                  <c:v>99.590163934426229</c:v>
                </c:pt>
                <c:pt idx="3">
                  <c:v>103.27868852459017</c:v>
                </c:pt>
                <c:pt idx="4">
                  <c:v>107.78688524590164</c:v>
                </c:pt>
              </c:numCache>
            </c:numRef>
          </c:val>
        </c:ser>
        <c:ser>
          <c:idx val="1"/>
          <c:order val="1"/>
          <c:tx>
            <c:strRef>
              <c:f>'3.1.5.1'!$B$67</c:f>
              <c:strCache>
                <c:ptCount val="1"/>
                <c:pt idx="0">
                  <c:v> Catedr. escoles univer. </c:v>
                </c:pt>
              </c:strCache>
            </c:strRef>
          </c:tx>
          <c:spPr>
            <a:ln>
              <a:solidFill>
                <a:srgbClr val="C7C7C7"/>
              </a:solidFill>
            </a:ln>
          </c:spPr>
          <c:cat>
            <c:strRef>
              <c:f>'3.1.5.1'!$C$65:$G$65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2006 - 2007</c:v>
                </c:pt>
                <c:pt idx="3">
                  <c:v>2007 - 2008</c:v>
                </c:pt>
                <c:pt idx="4">
                  <c:v>2008-2009</c:v>
                </c:pt>
              </c:strCache>
            </c:strRef>
          </c:cat>
          <c:val>
            <c:numRef>
              <c:f>'3.1.5.1'!$C$67:$G$67</c:f>
              <c:numCache>
                <c:formatCode>0</c:formatCode>
                <c:ptCount val="5"/>
                <c:pt idx="0">
                  <c:v>100</c:v>
                </c:pt>
                <c:pt idx="1">
                  <c:v>99.193548387096769</c:v>
                </c:pt>
                <c:pt idx="2">
                  <c:v>95.967741935483872</c:v>
                </c:pt>
                <c:pt idx="3">
                  <c:v>95.967741935483872</c:v>
                </c:pt>
                <c:pt idx="4">
                  <c:v>89.516129032258064</c:v>
                </c:pt>
              </c:numCache>
            </c:numRef>
          </c:val>
        </c:ser>
        <c:ser>
          <c:idx val="2"/>
          <c:order val="2"/>
          <c:tx>
            <c:strRef>
              <c:f>'3.1.5.1'!$B$68</c:f>
              <c:strCache>
                <c:ptCount val="1"/>
                <c:pt idx="0">
                  <c:v> Titulars universitat 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'3.1.5.1'!$C$65:$G$65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2006 - 2007</c:v>
                </c:pt>
                <c:pt idx="3">
                  <c:v>2007 - 2008</c:v>
                </c:pt>
                <c:pt idx="4">
                  <c:v>2008-2009</c:v>
                </c:pt>
              </c:strCache>
            </c:strRef>
          </c:cat>
          <c:val>
            <c:numRef>
              <c:f>'3.1.5.1'!$C$68:$G$68</c:f>
              <c:numCache>
                <c:formatCode>0</c:formatCode>
                <c:ptCount val="5"/>
                <c:pt idx="0">
                  <c:v>100</c:v>
                </c:pt>
                <c:pt idx="1">
                  <c:v>96.274217585692995</c:v>
                </c:pt>
                <c:pt idx="2">
                  <c:v>93.889716840536508</c:v>
                </c:pt>
                <c:pt idx="3">
                  <c:v>91.952309985096875</c:v>
                </c:pt>
                <c:pt idx="4">
                  <c:v>99.552906110283161</c:v>
                </c:pt>
              </c:numCache>
            </c:numRef>
          </c:val>
        </c:ser>
        <c:ser>
          <c:idx val="3"/>
          <c:order val="3"/>
          <c:tx>
            <c:strRef>
              <c:f>'3.1.5.1'!$B$69</c:f>
              <c:strCache>
                <c:ptCount val="1"/>
                <c:pt idx="0">
                  <c:v> Titulars escoles univer. 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'3.1.5.1'!$C$65:$G$65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2006 - 2007</c:v>
                </c:pt>
                <c:pt idx="3">
                  <c:v>2007 - 2008</c:v>
                </c:pt>
                <c:pt idx="4">
                  <c:v>2008-2009</c:v>
                </c:pt>
              </c:strCache>
            </c:strRef>
          </c:cat>
          <c:val>
            <c:numRef>
              <c:f>'3.1.5.1'!$C$69:$G$69</c:f>
              <c:numCache>
                <c:formatCode>0</c:formatCode>
                <c:ptCount val="5"/>
                <c:pt idx="0">
                  <c:v>100</c:v>
                </c:pt>
                <c:pt idx="1">
                  <c:v>96.634615384615387</c:v>
                </c:pt>
                <c:pt idx="2">
                  <c:v>93.02884615384616</c:v>
                </c:pt>
                <c:pt idx="3">
                  <c:v>89.90384615384616</c:v>
                </c:pt>
                <c:pt idx="4">
                  <c:v>74.038461538461533</c:v>
                </c:pt>
              </c:numCache>
            </c:numRef>
          </c:val>
        </c:ser>
        <c:ser>
          <c:idx val="4"/>
          <c:order val="4"/>
          <c:tx>
            <c:strRef>
              <c:f>'3.1.5.1'!$B$70</c:f>
              <c:strCache>
                <c:ptCount val="1"/>
                <c:pt idx="0">
                  <c:v> Professorat contractat 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star"/>
            <c:size val="8"/>
            <c:spPr>
              <a:noFill/>
              <a:ln w="19050"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strRef>
              <c:f>'3.1.5.1'!$C$65:$G$65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2006 - 2007</c:v>
                </c:pt>
                <c:pt idx="3">
                  <c:v>2007 - 2008</c:v>
                </c:pt>
                <c:pt idx="4">
                  <c:v>2008-2009</c:v>
                </c:pt>
              </c:strCache>
            </c:strRef>
          </c:cat>
          <c:val>
            <c:numRef>
              <c:f>'3.1.5.1'!$C$70:$G$70</c:f>
              <c:numCache>
                <c:formatCode>0</c:formatCode>
                <c:ptCount val="5"/>
                <c:pt idx="0">
                  <c:v>100</c:v>
                </c:pt>
                <c:pt idx="1">
                  <c:v>103.45454545454545</c:v>
                </c:pt>
                <c:pt idx="2">
                  <c:v>107.81818181818181</c:v>
                </c:pt>
                <c:pt idx="3">
                  <c:v>115</c:v>
                </c:pt>
                <c:pt idx="4">
                  <c:v>123.90909090909091</c:v>
                </c:pt>
              </c:numCache>
            </c:numRef>
          </c:val>
        </c:ser>
        <c:marker val="1"/>
        <c:axId val="126523648"/>
        <c:axId val="126534016"/>
      </c:lineChart>
      <c:catAx>
        <c:axId val="12652364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26534016"/>
        <c:crosses val="autoZero"/>
        <c:auto val="1"/>
        <c:lblAlgn val="ctr"/>
        <c:lblOffset val="100"/>
      </c:catAx>
      <c:valAx>
        <c:axId val="126534016"/>
        <c:scaling>
          <c:orientation val="minMax"/>
          <c:max val="125"/>
          <c:min val="65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26523648"/>
        <c:crosses val="autoZero"/>
        <c:crossBetween val="between"/>
        <c:majorUnit val="10"/>
      </c:valAx>
      <c:spPr>
        <a:noFill/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897855966996567"/>
          <c:y val="0.4385431348640475"/>
          <c:w val="0.98028679664412222"/>
          <c:h val="0.98242613374115639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78</xdr:row>
      <xdr:rowOff>95250</xdr:rowOff>
    </xdr:from>
    <xdr:to>
      <xdr:col>10</xdr:col>
      <xdr:colOff>514350</xdr:colOff>
      <xdr:row>100</xdr:row>
      <xdr:rowOff>95250</xdr:rowOff>
    </xdr:to>
    <xdr:graphicFrame macro="">
      <xdr:nvGraphicFramePr>
        <xdr:cNvPr id="1047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60</xdr:row>
      <xdr:rowOff>0</xdr:rowOff>
    </xdr:from>
    <xdr:to>
      <xdr:col>10</xdr:col>
      <xdr:colOff>514350</xdr:colOff>
      <xdr:row>76</xdr:row>
      <xdr:rowOff>95250</xdr:rowOff>
    </xdr:to>
    <xdr:graphicFrame macro="">
      <xdr:nvGraphicFramePr>
        <xdr:cNvPr id="1048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tabSelected="1" topLeftCell="B1" zoomScaleNormal="100" zoomScaleSheetLayoutView="50" workbookViewId="0">
      <selection activeCell="M89" sqref="M89"/>
    </sheetView>
  </sheetViews>
  <sheetFormatPr defaultColWidth="11.42578125" defaultRowHeight="12.75"/>
  <cols>
    <col min="1" max="1" width="0.42578125" style="6" customWidth="1"/>
    <col min="2" max="2" width="31.28515625" style="6" customWidth="1"/>
    <col min="3" max="3" width="14.140625" style="6" customWidth="1"/>
    <col min="4" max="15" width="8.5703125" style="6" customWidth="1"/>
    <col min="16" max="16" width="0.5703125" style="12" customWidth="1"/>
    <col min="17" max="17" width="3.5703125" style="12" customWidth="1"/>
    <col min="18" max="18" width="5.5703125" style="12" customWidth="1"/>
    <col min="19" max="19" width="5.5703125" style="6" customWidth="1"/>
    <col min="20" max="24" width="13.28515625" style="6" bestFit="1" customWidth="1"/>
    <col min="25" max="25" width="0.5703125" style="6" customWidth="1"/>
    <col min="26" max="16384" width="11.42578125" style="6"/>
  </cols>
  <sheetData>
    <row r="1" spans="1:24" s="1" customFormat="1" ht="14.25" thickTop="1" thickBot="1">
      <c r="B1" s="133" t="s">
        <v>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24" s="1" customFormat="1" ht="14.25" thickTop="1" thickBot="1">
      <c r="B2" s="133" t="s">
        <v>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2"/>
      <c r="Q2" s="2"/>
    </row>
    <row r="3" spans="1:24" s="1" customFormat="1" ht="14.25" thickTop="1" thickBot="1">
      <c r="I3" s="3"/>
      <c r="J3" s="3"/>
      <c r="K3" s="3"/>
      <c r="M3" s="3"/>
      <c r="N3" s="3"/>
      <c r="O3" s="4"/>
      <c r="P3" s="2"/>
      <c r="Q3" s="2"/>
    </row>
    <row r="4" spans="1:24" s="1" customFormat="1" ht="14.25" thickTop="1" thickBot="1">
      <c r="B4" s="133" t="s">
        <v>30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2"/>
      <c r="Q4" s="5"/>
    </row>
    <row r="5" spans="1:24" ht="14.25" thickTop="1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0"/>
      <c r="P5" s="30"/>
      <c r="Q5" s="9"/>
      <c r="R5" s="10"/>
      <c r="S5" s="1"/>
      <c r="T5" s="8"/>
      <c r="U5" s="8"/>
      <c r="V5" s="8"/>
      <c r="W5" s="8"/>
      <c r="X5" s="8"/>
    </row>
    <row r="6" spans="1:24" ht="3.95" customHeight="1" thickTop="1" thickBo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11"/>
      <c r="S6" s="1"/>
    </row>
    <row r="7" spans="1:24" ht="20.100000000000001" customHeight="1" thickTop="1" thickBot="1">
      <c r="A7" s="34"/>
      <c r="B7" s="119" t="s">
        <v>0</v>
      </c>
      <c r="C7" s="118" t="s">
        <v>10</v>
      </c>
      <c r="D7" s="118" t="s">
        <v>11</v>
      </c>
      <c r="E7" s="118"/>
      <c r="F7" s="118"/>
      <c r="G7" s="118" t="s">
        <v>28</v>
      </c>
      <c r="H7" s="118"/>
      <c r="I7" s="118"/>
      <c r="J7" s="118" t="s">
        <v>26</v>
      </c>
      <c r="K7" s="118"/>
      <c r="L7" s="118"/>
      <c r="M7" s="118" t="s">
        <v>25</v>
      </c>
      <c r="N7" s="118"/>
      <c r="O7" s="118"/>
      <c r="P7" s="35"/>
      <c r="Q7" s="13"/>
      <c r="S7" s="1"/>
    </row>
    <row r="8" spans="1:24" ht="20.100000000000001" customHeight="1" thickTop="1" thickBot="1">
      <c r="A8" s="34"/>
      <c r="B8" s="119"/>
      <c r="C8" s="118"/>
      <c r="D8" s="25" t="s">
        <v>12</v>
      </c>
      <c r="E8" s="25" t="s">
        <v>14</v>
      </c>
      <c r="F8" s="25" t="s">
        <v>13</v>
      </c>
      <c r="G8" s="25" t="s">
        <v>12</v>
      </c>
      <c r="H8" s="25" t="s">
        <v>14</v>
      </c>
      <c r="I8" s="25" t="s">
        <v>13</v>
      </c>
      <c r="J8" s="25" t="s">
        <v>12</v>
      </c>
      <c r="K8" s="25" t="s">
        <v>14</v>
      </c>
      <c r="L8" s="25" t="s">
        <v>13</v>
      </c>
      <c r="M8" s="25" t="s">
        <v>12</v>
      </c>
      <c r="N8" s="25" t="s">
        <v>14</v>
      </c>
      <c r="O8" s="25" t="s">
        <v>13</v>
      </c>
      <c r="P8" s="35"/>
      <c r="Q8" s="13"/>
      <c r="S8" s="1"/>
    </row>
    <row r="9" spans="1:24" ht="20.100000000000001" customHeight="1" thickTop="1" thickBot="1">
      <c r="A9" s="34"/>
      <c r="B9" s="26" t="s">
        <v>20</v>
      </c>
      <c r="C9" s="28">
        <v>244</v>
      </c>
      <c r="D9" s="28">
        <v>11</v>
      </c>
      <c r="E9" s="28">
        <f>F9-D9</f>
        <v>234</v>
      </c>
      <c r="F9" s="28">
        <v>245</v>
      </c>
      <c r="G9" s="28">
        <v>13</v>
      </c>
      <c r="H9" s="28">
        <v>230</v>
      </c>
      <c r="I9" s="28">
        <f>SUM(G9:H9)</f>
        <v>243</v>
      </c>
      <c r="J9" s="28">
        <v>16</v>
      </c>
      <c r="K9" s="28">
        <v>236</v>
      </c>
      <c r="L9" s="28">
        <f>SUM(J9:K9)</f>
        <v>252</v>
      </c>
      <c r="M9" s="28">
        <v>17</v>
      </c>
      <c r="N9" s="28">
        <v>246</v>
      </c>
      <c r="O9" s="28">
        <f>SUM(M9:N9)</f>
        <v>263</v>
      </c>
      <c r="P9" s="36"/>
      <c r="Q9" s="13"/>
      <c r="S9" s="1"/>
    </row>
    <row r="10" spans="1:24" ht="20.100000000000001" customHeight="1" thickTop="1" thickBot="1">
      <c r="A10" s="34"/>
      <c r="B10" s="26" t="s">
        <v>8</v>
      </c>
      <c r="C10" s="29">
        <v>124</v>
      </c>
      <c r="D10" s="29">
        <v>37</v>
      </c>
      <c r="E10" s="29">
        <f>F10-D10</f>
        <v>86</v>
      </c>
      <c r="F10" s="29">
        <v>123</v>
      </c>
      <c r="G10" s="29">
        <v>36</v>
      </c>
      <c r="H10" s="29">
        <v>83</v>
      </c>
      <c r="I10" s="29">
        <f>SUM(G10:H10)</f>
        <v>119</v>
      </c>
      <c r="J10" s="29">
        <v>36</v>
      </c>
      <c r="K10" s="29">
        <v>83</v>
      </c>
      <c r="L10" s="29">
        <f>SUM(J10:K10)</f>
        <v>119</v>
      </c>
      <c r="M10" s="29">
        <v>34</v>
      </c>
      <c r="N10" s="29">
        <v>77</v>
      </c>
      <c r="O10" s="29">
        <f>SUM(M10:N10)</f>
        <v>111</v>
      </c>
      <c r="P10" s="36"/>
      <c r="Q10" s="13"/>
      <c r="S10" s="1"/>
    </row>
    <row r="11" spans="1:24" ht="20.100000000000001" customHeight="1" thickTop="1" thickBot="1">
      <c r="A11" s="34"/>
      <c r="B11" s="26" t="s">
        <v>4</v>
      </c>
      <c r="C11" s="28">
        <v>671</v>
      </c>
      <c r="D11" s="28">
        <v>126</v>
      </c>
      <c r="E11" s="28">
        <f>F11-D11</f>
        <v>520</v>
      </c>
      <c r="F11" s="28">
        <v>646</v>
      </c>
      <c r="G11" s="28">
        <v>125</v>
      </c>
      <c r="H11" s="28">
        <v>505</v>
      </c>
      <c r="I11" s="28">
        <f>SUM(G11:H11)</f>
        <v>630</v>
      </c>
      <c r="J11" s="28">
        <v>122</v>
      </c>
      <c r="K11" s="28">
        <v>495</v>
      </c>
      <c r="L11" s="28">
        <f>SUM(J11:K11)</f>
        <v>617</v>
      </c>
      <c r="M11" s="28">
        <v>142</v>
      </c>
      <c r="N11" s="28">
        <v>526</v>
      </c>
      <c r="O11" s="28">
        <f>SUM(M11:N11)</f>
        <v>668</v>
      </c>
      <c r="P11" s="36"/>
      <c r="Q11" s="13"/>
      <c r="S11" s="1"/>
    </row>
    <row r="12" spans="1:24" ht="20.100000000000001" customHeight="1" thickTop="1" thickBot="1">
      <c r="A12" s="34"/>
      <c r="B12" s="26" t="s">
        <v>9</v>
      </c>
      <c r="C12" s="29">
        <v>416</v>
      </c>
      <c r="D12" s="29">
        <v>106</v>
      </c>
      <c r="E12" s="29">
        <f>F12-D12</f>
        <v>296</v>
      </c>
      <c r="F12" s="29">
        <v>402</v>
      </c>
      <c r="G12" s="29">
        <v>105</v>
      </c>
      <c r="H12" s="29">
        <v>282</v>
      </c>
      <c r="I12" s="29">
        <f>SUM(G12:H12)</f>
        <v>387</v>
      </c>
      <c r="J12" s="29">
        <v>102</v>
      </c>
      <c r="K12" s="29">
        <v>272</v>
      </c>
      <c r="L12" s="29">
        <f>SUM(J12:K12)</f>
        <v>374</v>
      </c>
      <c r="M12" s="29">
        <v>85</v>
      </c>
      <c r="N12" s="29">
        <v>223</v>
      </c>
      <c r="O12" s="29">
        <f>SUM(M12:N12)</f>
        <v>308</v>
      </c>
      <c r="P12" s="36"/>
      <c r="Q12" s="13"/>
      <c r="S12" s="1"/>
    </row>
    <row r="13" spans="1:24" ht="20.100000000000001" customHeight="1" thickTop="1" thickBot="1">
      <c r="A13" s="34"/>
      <c r="B13" s="26" t="s">
        <v>5</v>
      </c>
      <c r="C13" s="28">
        <v>1100</v>
      </c>
      <c r="D13" s="28">
        <v>227</v>
      </c>
      <c r="E13" s="28">
        <f>F13-D13</f>
        <v>911</v>
      </c>
      <c r="F13" s="28">
        <v>1138</v>
      </c>
      <c r="G13" s="28">
        <v>259</v>
      </c>
      <c r="H13" s="28">
        <v>927</v>
      </c>
      <c r="I13" s="28">
        <f>SUM(G13:H13)</f>
        <v>1186</v>
      </c>
      <c r="J13" s="28">
        <v>298</v>
      </c>
      <c r="K13" s="28">
        <v>967</v>
      </c>
      <c r="L13" s="28">
        <f>SUM(J13:K13)</f>
        <v>1265</v>
      </c>
      <c r="M13" s="28">
        <v>331</v>
      </c>
      <c r="N13" s="28">
        <v>1032</v>
      </c>
      <c r="O13" s="28">
        <f>SUM(M13:N13)</f>
        <v>1363</v>
      </c>
      <c r="P13" s="36"/>
      <c r="Q13" s="13"/>
      <c r="S13" s="1"/>
    </row>
    <row r="14" spans="1:24" ht="20.100000000000001" customHeight="1" thickTop="1" thickBot="1">
      <c r="A14" s="34"/>
      <c r="B14" s="26" t="s">
        <v>18</v>
      </c>
      <c r="C14" s="27">
        <f t="shared" ref="C14:L14" si="0">SUM(C9:C13)</f>
        <v>2555</v>
      </c>
      <c r="D14" s="27">
        <f t="shared" si="0"/>
        <v>507</v>
      </c>
      <c r="E14" s="27">
        <f t="shared" si="0"/>
        <v>2047</v>
      </c>
      <c r="F14" s="27">
        <f t="shared" si="0"/>
        <v>2554</v>
      </c>
      <c r="G14" s="27">
        <f t="shared" si="0"/>
        <v>538</v>
      </c>
      <c r="H14" s="27">
        <f t="shared" si="0"/>
        <v>2027</v>
      </c>
      <c r="I14" s="27">
        <f t="shared" si="0"/>
        <v>2565</v>
      </c>
      <c r="J14" s="27">
        <f t="shared" si="0"/>
        <v>574</v>
      </c>
      <c r="K14" s="27">
        <f t="shared" si="0"/>
        <v>2053</v>
      </c>
      <c r="L14" s="27">
        <f t="shared" si="0"/>
        <v>2627</v>
      </c>
      <c r="M14" s="27">
        <f>SUM(M9:M13)</f>
        <v>609</v>
      </c>
      <c r="N14" s="27">
        <f>SUM(N9:N13)</f>
        <v>2104</v>
      </c>
      <c r="O14" s="27">
        <f>SUM(O9:O13)</f>
        <v>2713</v>
      </c>
      <c r="P14" s="36"/>
      <c r="Q14" s="13"/>
      <c r="S14" s="1"/>
    </row>
    <row r="15" spans="1:24" ht="3.75" customHeight="1" thickTop="1" thickBo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14"/>
      <c r="S15" s="1"/>
    </row>
    <row r="16" spans="1:24" ht="14.25" thickTop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  <c r="Q16" s="10"/>
      <c r="R16" s="8"/>
      <c r="S16" s="8"/>
      <c r="T16" s="8"/>
      <c r="U16" s="8"/>
      <c r="V16" s="8"/>
      <c r="W16" s="8"/>
      <c r="X16" s="8"/>
    </row>
    <row r="17" spans="1:24" ht="14.25" thickTop="1" thickBo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9"/>
      <c r="R17" s="10"/>
      <c r="S17" s="1"/>
      <c r="T17" s="8"/>
      <c r="U17" s="8"/>
      <c r="V17" s="8"/>
      <c r="W17" s="8"/>
      <c r="X17" s="8"/>
    </row>
    <row r="18" spans="1:24" ht="3.75" customHeight="1" thickTop="1">
      <c r="A18" s="40"/>
      <c r="B18" s="32"/>
      <c r="C18" s="32"/>
      <c r="D18" s="32"/>
      <c r="E18" s="32"/>
      <c r="F18" s="32"/>
      <c r="G18" s="32"/>
      <c r="H18" s="41"/>
      <c r="I18" s="42"/>
      <c r="J18" s="42"/>
      <c r="K18" s="42"/>
      <c r="L18" s="42"/>
      <c r="M18" s="42"/>
      <c r="N18" s="42"/>
      <c r="O18" s="42"/>
      <c r="P18" s="43"/>
      <c r="Q18" s="9"/>
      <c r="R18" s="10"/>
      <c r="S18" s="8"/>
      <c r="T18" s="8"/>
      <c r="U18" s="8"/>
      <c r="V18" s="8"/>
      <c r="W18" s="8"/>
      <c r="X18" s="8"/>
    </row>
    <row r="19" spans="1:24">
      <c r="A19" s="44"/>
      <c r="B19" s="45" t="s">
        <v>1</v>
      </c>
      <c r="C19" s="118" t="s">
        <v>10</v>
      </c>
      <c r="D19" s="88" t="s">
        <v>11</v>
      </c>
      <c r="E19" s="89"/>
      <c r="F19" s="90"/>
      <c r="G19" s="88" t="s">
        <v>21</v>
      </c>
      <c r="H19" s="89"/>
      <c r="I19" s="90"/>
      <c r="J19" s="88" t="s">
        <v>24</v>
      </c>
      <c r="K19" s="89"/>
      <c r="L19" s="90"/>
      <c r="M19" s="88" t="s">
        <v>25</v>
      </c>
      <c r="N19" s="89"/>
      <c r="O19" s="90"/>
      <c r="P19" s="51"/>
      <c r="Q19" s="52"/>
      <c r="R19" s="10"/>
      <c r="S19" s="8"/>
      <c r="T19" s="8"/>
      <c r="U19" s="8"/>
      <c r="V19" s="8"/>
      <c r="W19" s="8"/>
      <c r="X19" s="8"/>
    </row>
    <row r="20" spans="1:24">
      <c r="A20" s="44"/>
      <c r="B20" s="45"/>
      <c r="C20" s="118"/>
      <c r="D20" s="100"/>
      <c r="E20" s="101"/>
      <c r="F20" s="102"/>
      <c r="G20" s="106"/>
      <c r="H20" s="107"/>
      <c r="I20" s="108"/>
      <c r="J20" s="106"/>
      <c r="K20" s="107"/>
      <c r="L20" s="108"/>
      <c r="M20" s="106"/>
      <c r="N20" s="107"/>
      <c r="O20" s="108"/>
      <c r="P20" s="53"/>
      <c r="Q20" s="54"/>
      <c r="R20" s="10"/>
      <c r="S20" s="8"/>
      <c r="T20" s="8"/>
      <c r="U20" s="8"/>
      <c r="V20" s="8"/>
      <c r="W20" s="8"/>
      <c r="X20" s="8"/>
    </row>
    <row r="21" spans="1:24" ht="19.5" customHeight="1">
      <c r="A21" s="44"/>
      <c r="B21" s="26" t="s">
        <v>3</v>
      </c>
      <c r="C21" s="56">
        <f>C9*100/$C$9</f>
        <v>100</v>
      </c>
      <c r="D21" s="91">
        <f>F9*100/$C$9</f>
        <v>100.40983606557377</v>
      </c>
      <c r="E21" s="92"/>
      <c r="F21" s="93"/>
      <c r="G21" s="109">
        <f>I9*100/$C$9</f>
        <v>99.590163934426229</v>
      </c>
      <c r="H21" s="110"/>
      <c r="I21" s="111"/>
      <c r="J21" s="109">
        <f>L9*100/$C$9</f>
        <v>103.27868852459017</v>
      </c>
      <c r="K21" s="110"/>
      <c r="L21" s="111"/>
      <c r="M21" s="109">
        <f>O9*100/$C$9</f>
        <v>107.78688524590164</v>
      </c>
      <c r="N21" s="110"/>
      <c r="O21" s="111"/>
      <c r="P21" s="46"/>
      <c r="Q21" s="10"/>
      <c r="R21" s="10"/>
      <c r="S21" s="8"/>
      <c r="T21" s="8"/>
      <c r="U21" s="8"/>
      <c r="V21" s="8"/>
      <c r="W21" s="8"/>
      <c r="X21" s="8"/>
    </row>
    <row r="22" spans="1:24" ht="19.5" customHeight="1">
      <c r="A22" s="44"/>
      <c r="B22" s="26" t="s">
        <v>8</v>
      </c>
      <c r="C22" s="58">
        <f>C10*100/$C$10</f>
        <v>100</v>
      </c>
      <c r="D22" s="103">
        <f>F10*100/$C$10</f>
        <v>99.193548387096769</v>
      </c>
      <c r="E22" s="104"/>
      <c r="F22" s="105"/>
      <c r="G22" s="112">
        <f>I10*100/$C$10</f>
        <v>95.967741935483872</v>
      </c>
      <c r="H22" s="113"/>
      <c r="I22" s="114"/>
      <c r="J22" s="112">
        <f>L10*100/$C$10</f>
        <v>95.967741935483872</v>
      </c>
      <c r="K22" s="113"/>
      <c r="L22" s="114"/>
      <c r="M22" s="112">
        <f>O10*100/$C$10</f>
        <v>89.516129032258064</v>
      </c>
      <c r="N22" s="113"/>
      <c r="O22" s="114"/>
      <c r="P22" s="46"/>
      <c r="Q22" s="10"/>
      <c r="R22" s="10"/>
      <c r="S22" s="8"/>
      <c r="T22" s="8"/>
      <c r="U22" s="8"/>
      <c r="V22" s="8"/>
      <c r="W22" s="8"/>
      <c r="X22" s="8"/>
    </row>
    <row r="23" spans="1:24" ht="19.5" customHeight="1">
      <c r="A23" s="44"/>
      <c r="B23" s="26" t="s">
        <v>4</v>
      </c>
      <c r="C23" s="56">
        <f>C11*100/$C$11</f>
        <v>100</v>
      </c>
      <c r="D23" s="91">
        <f>F11*100/$C$11</f>
        <v>96.274217585692995</v>
      </c>
      <c r="E23" s="92"/>
      <c r="F23" s="93"/>
      <c r="G23" s="109">
        <f>I11*100/$C$11</f>
        <v>93.889716840536508</v>
      </c>
      <c r="H23" s="110"/>
      <c r="I23" s="111"/>
      <c r="J23" s="109">
        <f>L11*100/$C$11</f>
        <v>91.952309985096875</v>
      </c>
      <c r="K23" s="110"/>
      <c r="L23" s="111"/>
      <c r="M23" s="109">
        <f>O11*100/$C$11</f>
        <v>99.552906110283161</v>
      </c>
      <c r="N23" s="110"/>
      <c r="O23" s="111"/>
      <c r="P23" s="46"/>
      <c r="Q23" s="10"/>
      <c r="R23" s="10"/>
      <c r="S23" s="8"/>
      <c r="T23" s="8"/>
      <c r="U23" s="8"/>
      <c r="V23" s="8"/>
      <c r="W23" s="8"/>
      <c r="X23" s="8"/>
    </row>
    <row r="24" spans="1:24" ht="19.5" customHeight="1">
      <c r="A24" s="44"/>
      <c r="B24" s="26" t="s">
        <v>9</v>
      </c>
      <c r="C24" s="58">
        <f>C12*100/$C$12</f>
        <v>100</v>
      </c>
      <c r="D24" s="103">
        <f>F12*100/$C$12</f>
        <v>96.634615384615387</v>
      </c>
      <c r="E24" s="104"/>
      <c r="F24" s="105"/>
      <c r="G24" s="112">
        <f>I12*100/$C$12</f>
        <v>93.02884615384616</v>
      </c>
      <c r="H24" s="113"/>
      <c r="I24" s="114"/>
      <c r="J24" s="112">
        <f>L12*100/$C$12</f>
        <v>89.90384615384616</v>
      </c>
      <c r="K24" s="113"/>
      <c r="L24" s="114"/>
      <c r="M24" s="112">
        <f>O12*100/$C$12</f>
        <v>74.038461538461533</v>
      </c>
      <c r="N24" s="113"/>
      <c r="O24" s="114"/>
      <c r="P24" s="46"/>
      <c r="Q24" s="10"/>
      <c r="R24" s="10"/>
      <c r="S24" s="8"/>
      <c r="T24" s="8"/>
      <c r="U24" s="8"/>
      <c r="V24" s="8"/>
      <c r="W24" s="8"/>
      <c r="X24" s="8"/>
    </row>
    <row r="25" spans="1:24" ht="19.5" customHeight="1">
      <c r="A25" s="44"/>
      <c r="B25" s="26" t="s">
        <v>5</v>
      </c>
      <c r="C25" s="56">
        <f>C13*100/$C$13</f>
        <v>100</v>
      </c>
      <c r="D25" s="91">
        <f>F13*100/$C$13</f>
        <v>103.45454545454545</v>
      </c>
      <c r="E25" s="92"/>
      <c r="F25" s="93"/>
      <c r="G25" s="109">
        <f>I13*100/$C$13</f>
        <v>107.81818181818181</v>
      </c>
      <c r="H25" s="110"/>
      <c r="I25" s="111"/>
      <c r="J25" s="109">
        <f>L13*100/$C$13</f>
        <v>115</v>
      </c>
      <c r="K25" s="110"/>
      <c r="L25" s="111"/>
      <c r="M25" s="109">
        <f>O13*100/$C$13</f>
        <v>123.90909090909091</v>
      </c>
      <c r="N25" s="110"/>
      <c r="O25" s="111"/>
      <c r="P25" s="46"/>
      <c r="Q25" s="10"/>
      <c r="R25" s="10"/>
      <c r="S25" s="8"/>
      <c r="T25" s="8"/>
      <c r="U25" s="8"/>
      <c r="V25" s="8"/>
      <c r="W25" s="8"/>
      <c r="X25" s="8"/>
    </row>
    <row r="26" spans="1:24" ht="19.5" customHeight="1">
      <c r="A26" s="44"/>
      <c r="B26" s="26" t="s">
        <v>19</v>
      </c>
      <c r="C26" s="57">
        <f>C14*100/$C$14</f>
        <v>100</v>
      </c>
      <c r="D26" s="85">
        <f>F14*100/$C$14</f>
        <v>99.960861056751469</v>
      </c>
      <c r="E26" s="86"/>
      <c r="F26" s="87"/>
      <c r="G26" s="97">
        <f>I14*100/$C$14</f>
        <v>100.39138943248533</v>
      </c>
      <c r="H26" s="98"/>
      <c r="I26" s="99"/>
      <c r="J26" s="97">
        <f>L14*100/$C$14</f>
        <v>102.81800391389433</v>
      </c>
      <c r="K26" s="98"/>
      <c r="L26" s="99"/>
      <c r="M26" s="97">
        <f>O14*100/$C$14</f>
        <v>106.1839530332681</v>
      </c>
      <c r="N26" s="98"/>
      <c r="O26" s="99"/>
      <c r="P26" s="46"/>
      <c r="Q26" s="10"/>
      <c r="R26" s="10"/>
      <c r="S26" s="8"/>
      <c r="T26" s="8"/>
      <c r="U26" s="8"/>
      <c r="V26" s="8"/>
      <c r="W26" s="8"/>
      <c r="X26" s="8"/>
    </row>
    <row r="27" spans="1:24" ht="3.75" customHeight="1">
      <c r="A27" s="47"/>
      <c r="B27" s="38"/>
      <c r="C27" s="38"/>
      <c r="D27" s="38"/>
      <c r="E27" s="38"/>
      <c r="F27" s="38"/>
      <c r="G27" s="38"/>
      <c r="H27" s="48"/>
      <c r="I27" s="49"/>
      <c r="J27" s="49"/>
      <c r="K27" s="49"/>
      <c r="L27" s="49"/>
      <c r="M27" s="49"/>
      <c r="N27" s="49"/>
      <c r="O27" s="49"/>
      <c r="P27" s="50"/>
      <c r="Q27" s="10"/>
      <c r="R27" s="10"/>
      <c r="S27" s="8"/>
      <c r="T27" s="8"/>
      <c r="U27" s="8"/>
      <c r="V27" s="8"/>
      <c r="W27" s="8"/>
      <c r="X27" s="8"/>
    </row>
    <row r="28" spans="1:24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8"/>
      <c r="T28" s="8"/>
      <c r="U28" s="8"/>
      <c r="V28" s="8"/>
      <c r="W28" s="8"/>
      <c r="X28" s="8"/>
    </row>
    <row r="29" spans="1:24" ht="13.5" thickBo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0"/>
      <c r="Q29" s="10"/>
      <c r="R29" s="10"/>
      <c r="S29" s="8"/>
      <c r="T29" s="8"/>
      <c r="U29" s="8"/>
      <c r="V29" s="8"/>
      <c r="W29" s="8"/>
      <c r="X29" s="8"/>
    </row>
    <row r="30" spans="1:24" s="1" customFormat="1" ht="14.25" thickTop="1" thickBot="1">
      <c r="B30" s="133" t="s">
        <v>31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R30" s="5"/>
    </row>
    <row r="31" spans="1:24" ht="13.5" thickTop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/>
      <c r="Q31" s="10"/>
    </row>
    <row r="32" spans="1:24" ht="3.9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59"/>
    </row>
    <row r="33" spans="1:24" ht="20.100000000000001" customHeight="1">
      <c r="A33" s="34"/>
      <c r="B33" s="119" t="s">
        <v>0</v>
      </c>
      <c r="C33" s="118" t="s">
        <v>22</v>
      </c>
      <c r="D33" s="118" t="s">
        <v>11</v>
      </c>
      <c r="E33" s="118"/>
      <c r="F33" s="118"/>
      <c r="G33" s="118" t="s">
        <v>21</v>
      </c>
      <c r="H33" s="118"/>
      <c r="I33" s="118"/>
      <c r="J33" s="118" t="s">
        <v>26</v>
      </c>
      <c r="K33" s="118"/>
      <c r="L33" s="118"/>
      <c r="M33" s="118" t="s">
        <v>25</v>
      </c>
      <c r="N33" s="118"/>
      <c r="O33" s="118"/>
      <c r="P33" s="35"/>
      <c r="Q33" s="15"/>
    </row>
    <row r="34" spans="1:24" ht="20.100000000000001" customHeight="1">
      <c r="A34" s="34"/>
      <c r="B34" s="119"/>
      <c r="C34" s="118"/>
      <c r="D34" s="25" t="s">
        <v>12</v>
      </c>
      <c r="E34" s="25" t="s">
        <v>14</v>
      </c>
      <c r="F34" s="25" t="s">
        <v>13</v>
      </c>
      <c r="G34" s="25" t="s">
        <v>12</v>
      </c>
      <c r="H34" s="25" t="s">
        <v>14</v>
      </c>
      <c r="I34" s="25" t="s">
        <v>13</v>
      </c>
      <c r="J34" s="25" t="s">
        <v>12</v>
      </c>
      <c r="K34" s="25" t="s">
        <v>14</v>
      </c>
      <c r="L34" s="25" t="s">
        <v>13</v>
      </c>
      <c r="M34" s="25" t="s">
        <v>12</v>
      </c>
      <c r="N34" s="25" t="s">
        <v>14</v>
      </c>
      <c r="O34" s="25" t="s">
        <v>13</v>
      </c>
      <c r="P34" s="35"/>
      <c r="Q34" s="15"/>
    </row>
    <row r="35" spans="1:24" ht="20.100000000000001" customHeight="1">
      <c r="A35" s="34"/>
      <c r="B35" s="26" t="s">
        <v>6</v>
      </c>
      <c r="C35" s="60">
        <f>388+1372</f>
        <v>1760</v>
      </c>
      <c r="D35" s="60">
        <v>394</v>
      </c>
      <c r="E35" s="60">
        <f>F35-D35</f>
        <v>1400</v>
      </c>
      <c r="F35" s="60">
        <v>1794</v>
      </c>
      <c r="G35" s="60">
        <v>417</v>
      </c>
      <c r="H35" s="60">
        <v>1412</v>
      </c>
      <c r="I35" s="60">
        <f>SUM(G35:H35)</f>
        <v>1829</v>
      </c>
      <c r="J35" s="60">
        <v>447</v>
      </c>
      <c r="K35" s="60">
        <v>1442</v>
      </c>
      <c r="L35" s="60">
        <f>SUM(J35:K35)</f>
        <v>1889</v>
      </c>
      <c r="M35" s="60">
        <v>466</v>
      </c>
      <c r="N35" s="60">
        <v>1452</v>
      </c>
      <c r="O35" s="60">
        <f>SUM(M35:N35)</f>
        <v>1918</v>
      </c>
      <c r="P35" s="36"/>
      <c r="Q35" s="16"/>
    </row>
    <row r="36" spans="1:24" ht="20.100000000000001" customHeight="1">
      <c r="A36" s="34"/>
      <c r="B36" s="26" t="s">
        <v>7</v>
      </c>
      <c r="C36" s="61">
        <f>712+83</f>
        <v>795</v>
      </c>
      <c r="D36" s="61">
        <v>113</v>
      </c>
      <c r="E36" s="61">
        <f>F36-D36</f>
        <v>647</v>
      </c>
      <c r="F36" s="61">
        <v>760</v>
      </c>
      <c r="G36" s="61">
        <v>121</v>
      </c>
      <c r="H36" s="61">
        <v>615</v>
      </c>
      <c r="I36" s="61">
        <f>SUM(G36:H36)</f>
        <v>736</v>
      </c>
      <c r="J36" s="61">
        <v>127</v>
      </c>
      <c r="K36" s="61">
        <v>611</v>
      </c>
      <c r="L36" s="61">
        <f>SUM(J36:K36)</f>
        <v>738</v>
      </c>
      <c r="M36" s="61">
        <v>143</v>
      </c>
      <c r="N36" s="61">
        <v>652</v>
      </c>
      <c r="O36" s="61">
        <f>SUM(M36:N36)</f>
        <v>795</v>
      </c>
      <c r="P36" s="36"/>
      <c r="Q36" s="16"/>
    </row>
    <row r="37" spans="1:24" ht="20.100000000000001" customHeight="1">
      <c r="A37" s="34"/>
      <c r="B37" s="26" t="s">
        <v>18</v>
      </c>
      <c r="C37" s="62">
        <f t="shared" ref="C37:L37" si="1">SUM(C35:C36)</f>
        <v>2555</v>
      </c>
      <c r="D37" s="62">
        <f t="shared" si="1"/>
        <v>507</v>
      </c>
      <c r="E37" s="62">
        <f t="shared" si="1"/>
        <v>2047</v>
      </c>
      <c r="F37" s="62">
        <f t="shared" si="1"/>
        <v>2554</v>
      </c>
      <c r="G37" s="62">
        <f t="shared" si="1"/>
        <v>538</v>
      </c>
      <c r="H37" s="63">
        <f t="shared" si="1"/>
        <v>2027</v>
      </c>
      <c r="I37" s="63">
        <f t="shared" si="1"/>
        <v>2565</v>
      </c>
      <c r="J37" s="62">
        <f t="shared" si="1"/>
        <v>574</v>
      </c>
      <c r="K37" s="63">
        <f t="shared" si="1"/>
        <v>2053</v>
      </c>
      <c r="L37" s="63">
        <f t="shared" si="1"/>
        <v>2627</v>
      </c>
      <c r="M37" s="62">
        <f>SUM(M35:M36)</f>
        <v>609</v>
      </c>
      <c r="N37" s="62">
        <f>SUM(N35:N36)</f>
        <v>2104</v>
      </c>
      <c r="O37" s="63">
        <f>SUM(O35:O36)</f>
        <v>2713</v>
      </c>
      <c r="P37" s="36"/>
      <c r="Q37" s="16"/>
    </row>
    <row r="38" spans="1:24" ht="3.9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64"/>
      <c r="Q38" s="23"/>
    </row>
    <row r="39" spans="1:24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0"/>
      <c r="Q39" s="10"/>
    </row>
    <row r="40" spans="1:24">
      <c r="A40" s="10"/>
      <c r="B40" s="8"/>
      <c r="C40" s="8"/>
      <c r="D40" s="8"/>
      <c r="E40" s="8"/>
      <c r="F40" s="8"/>
      <c r="G40" s="8"/>
      <c r="K40" s="8"/>
      <c r="L40" s="8"/>
      <c r="M40" s="8"/>
      <c r="N40" s="8"/>
      <c r="O40" s="8"/>
      <c r="P40" s="6"/>
      <c r="Q40" s="6"/>
      <c r="R40" s="10"/>
      <c r="S40" s="8"/>
      <c r="T40" s="8"/>
      <c r="U40" s="8"/>
      <c r="V40" s="8"/>
      <c r="W40" s="8"/>
      <c r="X40" s="8"/>
    </row>
    <row r="41" spans="1:24" ht="3.75" customHeight="1">
      <c r="A41" s="40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65"/>
      <c r="Q41" s="6"/>
      <c r="R41" s="10"/>
      <c r="S41" s="8"/>
      <c r="T41" s="8"/>
      <c r="U41" s="8"/>
      <c r="V41" s="8"/>
      <c r="W41" s="8"/>
      <c r="X41" s="8"/>
    </row>
    <row r="42" spans="1:24" ht="22.5" customHeight="1">
      <c r="A42" s="66"/>
      <c r="B42" s="74" t="s">
        <v>1</v>
      </c>
      <c r="C42" s="55" t="s">
        <v>10</v>
      </c>
      <c r="D42" s="88" t="s">
        <v>11</v>
      </c>
      <c r="E42" s="89"/>
      <c r="F42" s="90"/>
      <c r="G42" s="88" t="s">
        <v>21</v>
      </c>
      <c r="H42" s="89"/>
      <c r="I42" s="90"/>
      <c r="J42" s="88" t="s">
        <v>24</v>
      </c>
      <c r="K42" s="89"/>
      <c r="L42" s="90"/>
      <c r="M42" s="88" t="s">
        <v>25</v>
      </c>
      <c r="N42" s="89"/>
      <c r="O42" s="90"/>
      <c r="P42" s="46"/>
      <c r="Q42" s="6"/>
      <c r="R42" s="10"/>
      <c r="S42" s="8"/>
      <c r="T42" s="8"/>
      <c r="U42" s="8"/>
      <c r="V42" s="8"/>
      <c r="W42" s="8"/>
      <c r="X42" s="8"/>
    </row>
    <row r="43" spans="1:24" ht="19.5" customHeight="1">
      <c r="A43" s="44"/>
      <c r="B43" s="26" t="s">
        <v>6</v>
      </c>
      <c r="C43" s="56">
        <f>C35*100/$C$35</f>
        <v>100</v>
      </c>
      <c r="D43" s="91">
        <f>F35*100/$C$35</f>
        <v>101.93181818181819</v>
      </c>
      <c r="E43" s="92"/>
      <c r="F43" s="93"/>
      <c r="G43" s="91">
        <f>I35*100/$C$35</f>
        <v>103.92045454545455</v>
      </c>
      <c r="H43" s="92"/>
      <c r="I43" s="93"/>
      <c r="J43" s="91">
        <f>L35*100/$C$35</f>
        <v>107.32954545454545</v>
      </c>
      <c r="K43" s="92"/>
      <c r="L43" s="93"/>
      <c r="M43" s="91">
        <f>O35*100/$C$35</f>
        <v>108.97727272727273</v>
      </c>
      <c r="N43" s="92"/>
      <c r="O43" s="93"/>
      <c r="P43" s="46"/>
      <c r="Q43" s="6"/>
      <c r="R43" s="10"/>
      <c r="S43" s="8"/>
      <c r="T43" s="8"/>
      <c r="U43" s="8"/>
      <c r="V43" s="8"/>
      <c r="W43" s="8"/>
      <c r="X43" s="8"/>
    </row>
    <row r="44" spans="1:24" ht="19.5" customHeight="1">
      <c r="A44" s="44"/>
      <c r="B44" s="26" t="s">
        <v>7</v>
      </c>
      <c r="C44" s="58">
        <f>C36*100/$C$36</f>
        <v>100</v>
      </c>
      <c r="D44" s="94">
        <f>F36*100/$C$36</f>
        <v>95.59748427672956</v>
      </c>
      <c r="E44" s="95"/>
      <c r="F44" s="96"/>
      <c r="G44" s="94">
        <f>I36*100/$C$36</f>
        <v>92.578616352201252</v>
      </c>
      <c r="H44" s="95"/>
      <c r="I44" s="96"/>
      <c r="J44" s="94">
        <f>L36*100/$C$36</f>
        <v>92.830188679245282</v>
      </c>
      <c r="K44" s="95"/>
      <c r="L44" s="96"/>
      <c r="M44" s="94">
        <f>O36*100/$C$36</f>
        <v>100</v>
      </c>
      <c r="N44" s="95"/>
      <c r="O44" s="96"/>
      <c r="P44" s="46"/>
      <c r="Q44" s="6"/>
      <c r="R44" s="10"/>
      <c r="S44" s="8"/>
      <c r="T44" s="8"/>
      <c r="U44" s="8"/>
      <c r="V44" s="8"/>
      <c r="W44" s="8"/>
      <c r="X44" s="8"/>
    </row>
    <row r="45" spans="1:24" ht="19.5" customHeight="1">
      <c r="A45" s="44"/>
      <c r="B45" s="26" t="s">
        <v>19</v>
      </c>
      <c r="C45" s="57">
        <f>C37*100/$C$37</f>
        <v>100</v>
      </c>
      <c r="D45" s="85">
        <f>F37*100/$C$37</f>
        <v>99.960861056751469</v>
      </c>
      <c r="E45" s="86"/>
      <c r="F45" s="87"/>
      <c r="G45" s="85">
        <f>I37*100/$C$37</f>
        <v>100.39138943248533</v>
      </c>
      <c r="H45" s="86"/>
      <c r="I45" s="87"/>
      <c r="J45" s="85">
        <f>L37*100/$C$37</f>
        <v>102.81800391389433</v>
      </c>
      <c r="K45" s="86"/>
      <c r="L45" s="87"/>
      <c r="M45" s="85">
        <f>O37*100/$C$37</f>
        <v>106.1839530332681</v>
      </c>
      <c r="N45" s="86"/>
      <c r="O45" s="87"/>
      <c r="P45" s="46"/>
      <c r="Q45" s="6"/>
      <c r="R45" s="10"/>
      <c r="S45" s="8"/>
      <c r="T45" s="8"/>
      <c r="U45" s="8"/>
      <c r="V45" s="8"/>
      <c r="W45" s="8"/>
      <c r="X45" s="8"/>
    </row>
    <row r="46" spans="1:24" ht="3.75" customHeight="1">
      <c r="A46" s="4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50"/>
      <c r="Q46" s="6"/>
      <c r="R46" s="10"/>
      <c r="S46" s="8"/>
      <c r="T46" s="8"/>
      <c r="U46" s="8"/>
      <c r="V46" s="8"/>
      <c r="W46" s="8"/>
      <c r="X46" s="8"/>
    </row>
    <row r="47" spans="1:24">
      <c r="A47" s="10"/>
      <c r="B47" s="8"/>
      <c r="C47" s="8"/>
      <c r="D47" s="8"/>
      <c r="E47" s="8"/>
      <c r="F47" s="8"/>
      <c r="G47" s="8"/>
      <c r="K47" s="8"/>
      <c r="L47" s="8"/>
      <c r="M47" s="8"/>
      <c r="N47" s="8"/>
      <c r="O47" s="8"/>
      <c r="P47" s="6"/>
      <c r="Q47" s="6"/>
      <c r="R47" s="10"/>
      <c r="S47" s="8"/>
      <c r="T47" s="8"/>
      <c r="U47" s="8"/>
      <c r="V47" s="8"/>
      <c r="W47" s="8"/>
      <c r="X47" s="8"/>
    </row>
    <row r="48" spans="1:24" ht="13.5" thickBo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0"/>
      <c r="Q48" s="10"/>
      <c r="R48" s="10"/>
      <c r="S48" s="8"/>
      <c r="T48" s="8"/>
      <c r="U48" s="8"/>
      <c r="V48" s="8"/>
      <c r="W48" s="8"/>
      <c r="X48" s="8"/>
    </row>
    <row r="49" spans="1:24" s="1" customFormat="1" ht="14.25" thickTop="1" thickBot="1">
      <c r="B49" s="133" t="s">
        <v>32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</row>
    <row r="50" spans="1:24" ht="13.5" thickTop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0"/>
      <c r="Q50" s="10"/>
      <c r="R50" s="10"/>
      <c r="S50" s="8"/>
      <c r="T50" s="8"/>
      <c r="U50" s="8"/>
      <c r="V50" s="8"/>
      <c r="W50" s="8"/>
      <c r="X50" s="8"/>
    </row>
    <row r="51" spans="1:24" ht="3.95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59"/>
      <c r="R51" s="10"/>
      <c r="S51" s="8"/>
      <c r="T51" s="8"/>
      <c r="U51" s="8"/>
      <c r="V51" s="8"/>
      <c r="W51" s="8"/>
      <c r="X51" s="8"/>
    </row>
    <row r="52" spans="1:24" ht="20.100000000000001" customHeight="1">
      <c r="A52" s="34"/>
      <c r="B52" s="45"/>
      <c r="C52" s="25" t="s">
        <v>10</v>
      </c>
      <c r="D52" s="118" t="s">
        <v>23</v>
      </c>
      <c r="E52" s="118"/>
      <c r="F52" s="118"/>
      <c r="G52" s="118" t="s">
        <v>21</v>
      </c>
      <c r="H52" s="118"/>
      <c r="I52" s="118"/>
      <c r="J52" s="118" t="s">
        <v>24</v>
      </c>
      <c r="K52" s="118"/>
      <c r="L52" s="118"/>
      <c r="M52" s="118" t="s">
        <v>25</v>
      </c>
      <c r="N52" s="118"/>
      <c r="O52" s="118"/>
      <c r="P52" s="35"/>
      <c r="Q52" s="15"/>
      <c r="R52" s="18"/>
      <c r="S52" s="8"/>
      <c r="T52" s="8"/>
      <c r="U52" s="8"/>
      <c r="V52" s="8"/>
      <c r="W52" s="8"/>
      <c r="X52" s="8"/>
    </row>
    <row r="53" spans="1:24" ht="19.5" customHeight="1">
      <c r="A53" s="34"/>
      <c r="B53" s="26" t="s">
        <v>29</v>
      </c>
      <c r="C53" s="68">
        <v>27678</v>
      </c>
      <c r="D53" s="121">
        <v>27510</v>
      </c>
      <c r="E53" s="121"/>
      <c r="F53" s="121"/>
      <c r="G53" s="121">
        <v>26651</v>
      </c>
      <c r="H53" s="121"/>
      <c r="I53" s="121"/>
      <c r="J53" s="121">
        <v>26032</v>
      </c>
      <c r="K53" s="121"/>
      <c r="L53" s="121"/>
      <c r="M53" s="121">
        <v>25414</v>
      </c>
      <c r="N53" s="121"/>
      <c r="O53" s="121"/>
      <c r="P53" s="36"/>
      <c r="Q53" s="16"/>
      <c r="R53" s="10"/>
      <c r="S53" s="8"/>
      <c r="T53" s="8"/>
      <c r="U53" s="8"/>
      <c r="V53" s="8"/>
      <c r="W53" s="8"/>
      <c r="X53" s="8"/>
    </row>
    <row r="54" spans="1:24" ht="19.5" customHeight="1">
      <c r="A54" s="34"/>
      <c r="B54" s="26" t="s">
        <v>17</v>
      </c>
      <c r="C54" s="70">
        <v>10.8</v>
      </c>
      <c r="D54" s="115">
        <v>10.8</v>
      </c>
      <c r="E54" s="115">
        <f>D53/D37</f>
        <v>54.260355029585796</v>
      </c>
      <c r="F54" s="115"/>
      <c r="G54" s="115">
        <f>G53/I37</f>
        <v>10.390253411306043</v>
      </c>
      <c r="H54" s="115"/>
      <c r="I54" s="115"/>
      <c r="J54" s="115">
        <f>J53/L37</f>
        <v>9.9094023601065846</v>
      </c>
      <c r="K54" s="115"/>
      <c r="L54" s="115"/>
      <c r="M54" s="115">
        <f>M53/O37</f>
        <v>9.3674898636196087</v>
      </c>
      <c r="N54" s="115"/>
      <c r="O54" s="115"/>
      <c r="P54" s="36"/>
      <c r="Q54" s="16"/>
      <c r="R54" s="10"/>
      <c r="S54" s="8"/>
      <c r="T54" s="8"/>
      <c r="U54" s="8"/>
      <c r="V54" s="8"/>
      <c r="W54" s="8"/>
      <c r="X54" s="8"/>
    </row>
    <row r="55" spans="1:24" ht="19.5" customHeight="1">
      <c r="A55" s="34"/>
      <c r="B55" s="67" t="s">
        <v>16</v>
      </c>
      <c r="C55" s="69">
        <v>2</v>
      </c>
      <c r="D55" s="120">
        <v>1.9</v>
      </c>
      <c r="E55" s="120" t="e">
        <f>D54/D38</f>
        <v>#DIV/0!</v>
      </c>
      <c r="F55" s="120"/>
      <c r="G55" s="120">
        <f>I37/1388</f>
        <v>1.8479827089337175</v>
      </c>
      <c r="H55" s="120"/>
      <c r="I55" s="120"/>
      <c r="J55" s="120">
        <f>L37/1388</f>
        <v>1.8926512968299711</v>
      </c>
      <c r="K55" s="120"/>
      <c r="L55" s="120"/>
      <c r="M55" s="120">
        <f>O37/1388</f>
        <v>1.9546109510086456</v>
      </c>
      <c r="N55" s="120"/>
      <c r="O55" s="120"/>
      <c r="P55" s="36"/>
      <c r="Q55" s="16"/>
      <c r="R55" s="10"/>
      <c r="S55" s="8"/>
      <c r="T55" s="8"/>
      <c r="U55" s="8"/>
      <c r="V55" s="8"/>
      <c r="W55" s="8"/>
      <c r="X55" s="8"/>
    </row>
    <row r="56" spans="1:24">
      <c r="A56" s="34"/>
      <c r="B56" s="116" t="s">
        <v>27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36"/>
      <c r="Q56" s="16"/>
      <c r="R56" s="10"/>
      <c r="S56" s="8"/>
      <c r="T56" s="8"/>
      <c r="U56" s="8"/>
      <c r="V56" s="8"/>
      <c r="W56" s="8"/>
      <c r="X56" s="8"/>
    </row>
    <row r="57" spans="1:24" ht="3" customHeigh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64"/>
      <c r="Q57" s="16"/>
      <c r="R57" s="10"/>
      <c r="S57" s="8"/>
      <c r="T57" s="8"/>
      <c r="U57" s="8"/>
      <c r="V57" s="8"/>
      <c r="W57" s="8"/>
      <c r="X57" s="8"/>
    </row>
    <row r="58" spans="1:24" ht="20.100000000000001" customHeight="1" thickBot="1">
      <c r="A58" s="19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20"/>
      <c r="Q58" s="16"/>
      <c r="R58" s="10"/>
      <c r="S58" s="8"/>
      <c r="T58" s="8"/>
      <c r="U58" s="8"/>
      <c r="V58" s="8"/>
      <c r="W58" s="8"/>
      <c r="X58" s="8"/>
    </row>
    <row r="59" spans="1:24" ht="11.25" customHeight="1" thickTop="1" thickBot="1">
      <c r="A59" s="21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7"/>
      <c r="P59" s="22"/>
      <c r="Q59" s="17"/>
      <c r="R59" s="10"/>
      <c r="S59" s="8"/>
      <c r="T59" s="8"/>
      <c r="U59" s="8"/>
      <c r="V59" s="8"/>
      <c r="W59" s="8"/>
      <c r="X59" s="8"/>
    </row>
    <row r="60" spans="1:24" ht="14.25" thickTop="1" thickBot="1">
      <c r="A60" s="21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7"/>
      <c r="P60" s="22"/>
      <c r="Q60" s="23"/>
      <c r="R60" s="10"/>
      <c r="S60" s="8"/>
      <c r="T60" s="8"/>
      <c r="U60" s="8"/>
      <c r="V60" s="8"/>
      <c r="W60" s="8"/>
      <c r="X60" s="8"/>
    </row>
    <row r="61" spans="1:24" s="22" customFormat="1" ht="24.95" customHeight="1" thickTop="1" thickBot="1">
      <c r="A61" s="24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9"/>
    </row>
    <row r="62" spans="1:24" s="22" customFormat="1" ht="24.95" customHeight="1" thickTop="1" thickBot="1"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2"/>
    </row>
    <row r="63" spans="1:24" s="22" customFormat="1" thickTop="1" thickBot="1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</row>
    <row r="64" spans="1:24" s="22" customFormat="1" thickTop="1" thickBot="1">
      <c r="B64" s="71"/>
      <c r="C64" s="71"/>
      <c r="D64" s="71"/>
      <c r="E64" s="71"/>
      <c r="F64" s="71"/>
      <c r="G64" s="71"/>
      <c r="H64" s="71"/>
      <c r="I64" s="71"/>
      <c r="J64" s="71"/>
      <c r="K64" s="76"/>
      <c r="L64" s="76"/>
      <c r="M64" s="76"/>
      <c r="N64" s="76"/>
      <c r="O64" s="76"/>
    </row>
    <row r="65" spans="1:18" s="22" customFormat="1" ht="24.95" customHeight="1" thickTop="1" thickBot="1">
      <c r="A65" s="6"/>
      <c r="B65" s="72"/>
      <c r="C65" s="73" t="s">
        <v>10</v>
      </c>
      <c r="D65" s="73" t="s">
        <v>11</v>
      </c>
      <c r="E65" s="73" t="s">
        <v>21</v>
      </c>
      <c r="F65" s="73" t="s">
        <v>24</v>
      </c>
      <c r="G65" s="73" t="s">
        <v>25</v>
      </c>
      <c r="H65" s="72"/>
      <c r="I65" s="72"/>
      <c r="J65" s="72"/>
      <c r="K65" s="77"/>
      <c r="L65" s="77"/>
      <c r="M65" s="76"/>
      <c r="N65" s="77"/>
      <c r="O65" s="77"/>
      <c r="P65" s="12"/>
    </row>
    <row r="66" spans="1:18" s="22" customFormat="1" ht="24.95" customHeight="1" thickTop="1" thickBot="1">
      <c r="A66" s="6"/>
      <c r="B66" s="81" t="s">
        <v>3</v>
      </c>
      <c r="C66" s="78">
        <v>100</v>
      </c>
      <c r="D66" s="78">
        <v>100.40983606557377</v>
      </c>
      <c r="E66" s="78">
        <v>99.590163934426229</v>
      </c>
      <c r="F66" s="78">
        <v>103.27868852459017</v>
      </c>
      <c r="G66" s="82">
        <v>107.78688524590164</v>
      </c>
      <c r="H66" s="72"/>
      <c r="I66" s="72"/>
      <c r="J66" s="76"/>
      <c r="K66" s="77"/>
      <c r="L66" s="77"/>
      <c r="M66" s="76"/>
      <c r="N66" s="77"/>
      <c r="O66" s="77"/>
      <c r="P66" s="12"/>
    </row>
    <row r="67" spans="1:18" s="22" customFormat="1" ht="24.95" customHeight="1" thickTop="1" thickBot="1">
      <c r="A67" s="6"/>
      <c r="B67" s="81" t="s">
        <v>8</v>
      </c>
      <c r="C67" s="78">
        <v>100</v>
      </c>
      <c r="D67" s="78">
        <v>99.193548387096769</v>
      </c>
      <c r="E67" s="78">
        <v>95.967741935483872</v>
      </c>
      <c r="F67" s="78">
        <v>95.967741935483872</v>
      </c>
      <c r="G67" s="82">
        <v>89.516129032258064</v>
      </c>
      <c r="H67" s="72"/>
      <c r="I67" s="72"/>
      <c r="J67" s="76"/>
      <c r="K67" s="77"/>
      <c r="L67" s="77"/>
      <c r="M67" s="76"/>
      <c r="N67" s="77"/>
      <c r="O67" s="77"/>
      <c r="P67" s="12"/>
    </row>
    <row r="68" spans="1:18" s="22" customFormat="1" ht="24.95" customHeight="1" thickTop="1" thickBot="1">
      <c r="A68" s="6"/>
      <c r="B68" s="81" t="s">
        <v>4</v>
      </c>
      <c r="C68" s="78">
        <v>100</v>
      </c>
      <c r="D68" s="78">
        <v>96.274217585692995</v>
      </c>
      <c r="E68" s="78">
        <v>93.889716840536508</v>
      </c>
      <c r="F68" s="78">
        <v>91.952309985096875</v>
      </c>
      <c r="G68" s="82">
        <v>99.552906110283161</v>
      </c>
      <c r="H68" s="72"/>
      <c r="I68" s="72"/>
      <c r="J68" s="76"/>
      <c r="K68" s="77"/>
      <c r="L68" s="77"/>
      <c r="M68" s="76"/>
      <c r="N68" s="77"/>
      <c r="O68" s="77"/>
      <c r="P68" s="12"/>
    </row>
    <row r="69" spans="1:18" s="22" customFormat="1" ht="14.25" thickTop="1" thickBot="1">
      <c r="A69" s="6"/>
      <c r="B69" s="81" t="s">
        <v>9</v>
      </c>
      <c r="C69" s="83">
        <v>100</v>
      </c>
      <c r="D69" s="83">
        <v>96.634615384615387</v>
      </c>
      <c r="E69" s="83">
        <v>93.02884615384616</v>
      </c>
      <c r="F69" s="78">
        <v>89.90384615384616</v>
      </c>
      <c r="G69" s="82">
        <v>74.038461538461533</v>
      </c>
      <c r="H69" s="72"/>
      <c r="I69" s="72"/>
      <c r="J69" s="76"/>
      <c r="K69" s="77"/>
      <c r="L69" s="77"/>
      <c r="M69" s="76"/>
      <c r="N69" s="77"/>
      <c r="O69" s="77"/>
      <c r="P69" s="12"/>
    </row>
    <row r="70" spans="1:18" ht="13.5" thickTop="1">
      <c r="B70" s="81" t="s">
        <v>5</v>
      </c>
      <c r="C70" s="84">
        <v>100</v>
      </c>
      <c r="D70" s="84">
        <v>103.45454545454545</v>
      </c>
      <c r="E70" s="84">
        <v>107.81818181818181</v>
      </c>
      <c r="F70" s="78">
        <v>115</v>
      </c>
      <c r="G70" s="78">
        <v>123.90909090909091</v>
      </c>
      <c r="H70" s="72"/>
      <c r="I70" s="72"/>
      <c r="J70" s="77"/>
      <c r="K70" s="77"/>
      <c r="L70" s="77"/>
      <c r="M70" s="77"/>
      <c r="N70" s="77"/>
      <c r="O70" s="77"/>
    </row>
    <row r="71" spans="1:18">
      <c r="B71" s="72"/>
      <c r="C71" s="72"/>
      <c r="D71" s="72"/>
      <c r="E71" s="72"/>
      <c r="F71" s="72"/>
      <c r="G71" s="72"/>
      <c r="H71" s="72"/>
      <c r="I71" s="72"/>
      <c r="J71" s="72"/>
      <c r="K71" s="77"/>
      <c r="L71" s="77"/>
      <c r="M71" s="77"/>
      <c r="N71" s="77"/>
      <c r="O71" s="77"/>
      <c r="P71" s="79"/>
      <c r="Q71" s="79"/>
      <c r="R71" s="79"/>
    </row>
    <row r="72" spans="1:18">
      <c r="B72" s="72"/>
      <c r="C72" s="73" t="s">
        <v>10</v>
      </c>
      <c r="D72" s="73" t="s">
        <v>11</v>
      </c>
      <c r="E72" s="73" t="s">
        <v>21</v>
      </c>
      <c r="F72" s="73" t="s">
        <v>24</v>
      </c>
      <c r="G72" s="73" t="s">
        <v>25</v>
      </c>
      <c r="H72" s="72"/>
      <c r="I72" s="72"/>
      <c r="J72" s="72"/>
      <c r="K72" s="77"/>
      <c r="L72" s="77"/>
      <c r="M72" s="77"/>
      <c r="N72" s="77"/>
      <c r="O72" s="77"/>
      <c r="P72" s="79"/>
      <c r="Q72" s="79"/>
      <c r="R72" s="79"/>
    </row>
    <row r="73" spans="1:18">
      <c r="B73" s="72" t="s">
        <v>6</v>
      </c>
      <c r="C73" s="72">
        <v>100</v>
      </c>
      <c r="D73" s="78">
        <v>102</v>
      </c>
      <c r="E73" s="78">
        <v>104</v>
      </c>
      <c r="F73" s="78">
        <v>107</v>
      </c>
      <c r="G73" s="78">
        <v>109</v>
      </c>
      <c r="H73" s="72"/>
      <c r="I73" s="72"/>
      <c r="J73" s="72"/>
      <c r="K73" s="77"/>
      <c r="L73" s="77"/>
      <c r="M73" s="77"/>
      <c r="N73" s="77"/>
      <c r="O73" s="77"/>
      <c r="P73" s="79"/>
      <c r="Q73" s="79"/>
      <c r="R73" s="79"/>
    </row>
    <row r="74" spans="1:18">
      <c r="B74" s="72" t="s">
        <v>7</v>
      </c>
      <c r="C74" s="72">
        <v>100</v>
      </c>
      <c r="D74" s="78">
        <v>96</v>
      </c>
      <c r="E74" s="78">
        <v>93</v>
      </c>
      <c r="F74" s="78">
        <v>93</v>
      </c>
      <c r="G74" s="78">
        <v>100</v>
      </c>
      <c r="H74" s="72"/>
      <c r="I74" s="77"/>
      <c r="J74" s="77"/>
      <c r="K74" s="77"/>
      <c r="L74" s="77"/>
      <c r="M74" s="77"/>
      <c r="N74" s="77"/>
      <c r="O74" s="77"/>
      <c r="P74" s="79"/>
      <c r="Q74" s="79"/>
      <c r="R74" s="79"/>
    </row>
    <row r="75" spans="1:18">
      <c r="B75" s="72"/>
      <c r="C75" s="72"/>
      <c r="D75" s="72"/>
      <c r="E75" s="72"/>
      <c r="F75" s="72"/>
      <c r="G75" s="72"/>
      <c r="H75" s="72"/>
      <c r="I75" s="77"/>
      <c r="J75" s="77"/>
      <c r="K75" s="77"/>
      <c r="L75" s="77"/>
      <c r="M75" s="77"/>
      <c r="N75" s="77"/>
      <c r="O75" s="77"/>
      <c r="P75" s="79"/>
      <c r="Q75" s="79"/>
      <c r="R75" s="79"/>
    </row>
    <row r="76" spans="1:18">
      <c r="B76" s="72"/>
      <c r="C76" s="72"/>
      <c r="D76" s="72"/>
      <c r="E76" s="72"/>
      <c r="F76" s="72"/>
      <c r="G76" s="72"/>
      <c r="H76" s="72"/>
      <c r="I76" s="77"/>
      <c r="J76" s="77"/>
      <c r="K76" s="77"/>
      <c r="L76" s="77"/>
      <c r="M76" s="77"/>
      <c r="N76" s="77"/>
      <c r="O76" s="77"/>
      <c r="P76" s="79"/>
      <c r="Q76" s="79"/>
      <c r="R76" s="79"/>
    </row>
    <row r="77" spans="1:18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9"/>
      <c r="Q77" s="79"/>
      <c r="R77" s="79"/>
    </row>
    <row r="78" spans="1:18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9"/>
      <c r="Q78" s="79"/>
      <c r="R78" s="79"/>
    </row>
    <row r="79" spans="1:18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79"/>
      <c r="Q79" s="79"/>
      <c r="R79" s="79"/>
    </row>
    <row r="80" spans="1:18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79"/>
      <c r="Q80" s="79"/>
      <c r="R80" s="79"/>
    </row>
    <row r="81" spans="2:18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79"/>
      <c r="Q81" s="79"/>
      <c r="R81" s="79"/>
    </row>
    <row r="82" spans="2:18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2: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pans="2: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</sheetData>
  <mergeCells count="85">
    <mergeCell ref="J7:L7"/>
    <mergeCell ref="M23:O23"/>
    <mergeCell ref="M24:O24"/>
    <mergeCell ref="M25:O25"/>
    <mergeCell ref="D55:F55"/>
    <mergeCell ref="C19:C20"/>
    <mergeCell ref="M55:O55"/>
    <mergeCell ref="D52:F52"/>
    <mergeCell ref="J53:L53"/>
    <mergeCell ref="J54:L54"/>
    <mergeCell ref="B63:O63"/>
    <mergeCell ref="B59:O59"/>
    <mergeCell ref="B60:O60"/>
    <mergeCell ref="B61:O61"/>
    <mergeCell ref="B62:O62"/>
    <mergeCell ref="B1:O1"/>
    <mergeCell ref="B2:O2"/>
    <mergeCell ref="B4:O4"/>
    <mergeCell ref="B30:O30"/>
    <mergeCell ref="B7:B8"/>
    <mergeCell ref="D33:F33"/>
    <mergeCell ref="G33:I33"/>
    <mergeCell ref="M33:O33"/>
    <mergeCell ref="D54:F54"/>
    <mergeCell ref="G53:I53"/>
    <mergeCell ref="B58:O58"/>
    <mergeCell ref="B49:O49"/>
    <mergeCell ref="J55:L55"/>
    <mergeCell ref="M53:O53"/>
    <mergeCell ref="D53:F53"/>
    <mergeCell ref="G55:I55"/>
    <mergeCell ref="M19:O20"/>
    <mergeCell ref="M21:O21"/>
    <mergeCell ref="M22:O22"/>
    <mergeCell ref="G52:I52"/>
    <mergeCell ref="J33:L33"/>
    <mergeCell ref="M52:O52"/>
    <mergeCell ref="M54:O54"/>
    <mergeCell ref="J52:L52"/>
    <mergeCell ref="J25:L25"/>
    <mergeCell ref="J26:L26"/>
    <mergeCell ref="G54:I54"/>
    <mergeCell ref="B56:O56"/>
    <mergeCell ref="D7:F7"/>
    <mergeCell ref="G7:I7"/>
    <mergeCell ref="M7:O7"/>
    <mergeCell ref="C7:C8"/>
    <mergeCell ref="C33:C34"/>
    <mergeCell ref="B33:B34"/>
    <mergeCell ref="G22:I22"/>
    <mergeCell ref="G23:I23"/>
    <mergeCell ref="G24:I24"/>
    <mergeCell ref="G25:I25"/>
    <mergeCell ref="M26:O26"/>
    <mergeCell ref="J19:L20"/>
    <mergeCell ref="J21:L21"/>
    <mergeCell ref="J22:L22"/>
    <mergeCell ref="J23:L23"/>
    <mergeCell ref="J24:L24"/>
    <mergeCell ref="G26:I26"/>
    <mergeCell ref="D19:F20"/>
    <mergeCell ref="D21:F21"/>
    <mergeCell ref="D22:F22"/>
    <mergeCell ref="D23:F23"/>
    <mergeCell ref="D24:F24"/>
    <mergeCell ref="D25:F25"/>
    <mergeCell ref="D26:F26"/>
    <mergeCell ref="G19:I20"/>
    <mergeCell ref="G21:I21"/>
    <mergeCell ref="J44:L44"/>
    <mergeCell ref="J45:L45"/>
    <mergeCell ref="D43:F43"/>
    <mergeCell ref="D44:F44"/>
    <mergeCell ref="M43:O43"/>
    <mergeCell ref="M44:O44"/>
    <mergeCell ref="M45:O45"/>
    <mergeCell ref="M42:O42"/>
    <mergeCell ref="J42:L42"/>
    <mergeCell ref="G42:I42"/>
    <mergeCell ref="D42:F42"/>
    <mergeCell ref="D45:F45"/>
    <mergeCell ref="G43:I43"/>
    <mergeCell ref="G44:I44"/>
    <mergeCell ref="G45:I45"/>
    <mergeCell ref="J43:L43"/>
  </mergeCells>
  <phoneticPr fontId="3" type="noConversion"/>
  <printOptions horizontalCentered="1"/>
  <pageMargins left="0.59055118110236227" right="0.59055118110236227" top="0.42" bottom="0.28000000000000003" header="0" footer="0"/>
  <pageSetup paperSize="9" scale="54" orientation="portrait" r:id="rId1"/>
  <headerFooter alignWithMargins="0"/>
  <ignoredErrors>
    <ignoredError sqref="O35:O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3.1.5.1</vt:lpstr>
      <vt:lpstr>'3.1.5.1'!Àrea_d'impressió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2009-07-29T15:01:59Z</cp:lastPrinted>
  <dcterms:created xsi:type="dcterms:W3CDTF">2003-07-22T12:33:32Z</dcterms:created>
  <dcterms:modified xsi:type="dcterms:W3CDTF">2009-07-29T15:32:15Z</dcterms:modified>
</cp:coreProperties>
</file>