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35" windowWidth="19320" windowHeight="6195"/>
  </bookViews>
  <sheets>
    <sheet name="1512" sheetId="1" r:id="rId1"/>
  </sheets>
  <definedNames>
    <definedName name="_1Àrea_d_impressió" localSheetId="0">'1512'!$B$1:$R$136</definedName>
    <definedName name="_xlnm.Print_Area" localSheetId="0">'1512'!$A$1:$R$137</definedName>
  </definedNames>
  <calcPr calcId="125725"/>
</workbook>
</file>

<file path=xl/calcChain.xml><?xml version="1.0" encoding="utf-8"?>
<calcChain xmlns="http://schemas.openxmlformats.org/spreadsheetml/2006/main">
  <c r="Q23" i="1"/>
  <c r="Q22"/>
  <c r="Q21"/>
  <c r="Q20"/>
  <c r="Q19"/>
  <c r="Q18"/>
  <c r="O23"/>
  <c r="O22"/>
  <c r="O21"/>
  <c r="O20"/>
  <c r="O19"/>
  <c r="O18"/>
  <c r="M23"/>
  <c r="M22"/>
  <c r="M21"/>
  <c r="M20"/>
  <c r="M19"/>
  <c r="M18"/>
  <c r="K23"/>
  <c r="K22"/>
  <c r="K21"/>
  <c r="K20"/>
  <c r="K19"/>
  <c r="K18"/>
  <c r="Q72"/>
  <c r="O72"/>
  <c r="M72"/>
  <c r="K72"/>
  <c r="Q24"/>
  <c r="O24"/>
  <c r="M24"/>
  <c r="K24"/>
  <c r="Q15"/>
  <c r="Q16"/>
  <c r="Q17"/>
  <c r="Q14"/>
  <c r="O14"/>
  <c r="M14"/>
  <c r="K14"/>
  <c r="M15"/>
  <c r="M16"/>
  <c r="M17"/>
  <c r="K15"/>
  <c r="K16"/>
  <c r="K17"/>
  <c r="F104"/>
  <c r="P104"/>
  <c r="N104"/>
  <c r="L104"/>
  <c r="J104"/>
  <c r="H104"/>
  <c r="G104"/>
  <c r="P131"/>
  <c r="P56"/>
  <c r="P24"/>
  <c r="F131"/>
  <c r="F56"/>
  <c r="O56" s="1"/>
  <c r="F24"/>
  <c r="N131"/>
  <c r="O131" s="1"/>
  <c r="N56"/>
  <c r="N24"/>
  <c r="L131"/>
  <c r="L56"/>
  <c r="L24"/>
  <c r="J131"/>
  <c r="K131" s="1"/>
  <c r="J56"/>
  <c r="I56" s="1"/>
  <c r="J24"/>
  <c r="H131"/>
  <c r="H56"/>
  <c r="H24"/>
  <c r="I131"/>
  <c r="M131"/>
  <c r="Q131"/>
  <c r="M104"/>
  <c r="G56"/>
  <c r="G24"/>
  <c r="O104" l="1"/>
  <c r="Q104"/>
  <c r="K104"/>
  <c r="I104"/>
  <c r="Q56"/>
  <c r="N105"/>
  <c r="N132" s="1"/>
  <c r="J105"/>
  <c r="K56"/>
  <c r="M56"/>
  <c r="H105"/>
  <c r="H132" s="1"/>
  <c r="F105"/>
  <c r="F132" s="1"/>
  <c r="L105"/>
  <c r="L132" s="1"/>
  <c r="P105"/>
  <c r="I24"/>
  <c r="I105" l="1"/>
  <c r="Q105"/>
  <c r="M105"/>
  <c r="J132"/>
  <c r="I132" s="1"/>
  <c r="P132"/>
  <c r="Q132" s="1"/>
  <c r="O105"/>
  <c r="O132"/>
  <c r="M132"/>
  <c r="K105"/>
  <c r="K132" l="1"/>
</calcChain>
</file>

<file path=xl/sharedStrings.xml><?xml version="1.0" encoding="utf-8"?>
<sst xmlns="http://schemas.openxmlformats.org/spreadsheetml/2006/main" count="265" uniqueCount="118">
  <si>
    <t>Estudis de 1r i 2n cicles. Centres propis</t>
  </si>
  <si>
    <t>Centre</t>
  </si>
  <si>
    <t>Estudi</t>
  </si>
  <si>
    <t>DURADA DELS ESTUDIS (2)</t>
  </si>
  <si>
    <t>Nous de 1r n anys enrere (3)</t>
  </si>
  <si>
    <t>Temps previst</t>
  </si>
  <si>
    <t>1 any més del temps previst</t>
  </si>
  <si>
    <t>2 anys més del temps previst</t>
  </si>
  <si>
    <t>3 o més anys més del temps previst</t>
  </si>
  <si>
    <t>Nombre</t>
  </si>
  <si>
    <t>Mitjana de permanència (1)</t>
  </si>
  <si>
    <t xml:space="preserve">Nombre </t>
  </si>
  <si>
    <t>%</t>
  </si>
  <si>
    <t>200</t>
  </si>
  <si>
    <t>FME</t>
  </si>
  <si>
    <t>Llic. en Matemàtiques</t>
  </si>
  <si>
    <t>210</t>
  </si>
  <si>
    <t>ETSAB</t>
  </si>
  <si>
    <t>Arquitecte</t>
  </si>
  <si>
    <t>Eng. Industrial</t>
  </si>
  <si>
    <t>230</t>
  </si>
  <si>
    <t>ETSETB</t>
  </si>
  <si>
    <t>Eng. de Telecomunicació</t>
  </si>
  <si>
    <t>ETSEIB</t>
  </si>
  <si>
    <t>Eng. Química</t>
  </si>
  <si>
    <t>ETSECCPB</t>
  </si>
  <si>
    <t>Eng. de Camins, Canals i Ports</t>
  </si>
  <si>
    <t>Eng. Geològica</t>
  </si>
  <si>
    <t>270</t>
  </si>
  <si>
    <t>FIB</t>
  </si>
  <si>
    <t>Eng. en Informàtica</t>
  </si>
  <si>
    <t>290</t>
  </si>
  <si>
    <t>ETSAV</t>
  </si>
  <si>
    <t>Arquitectura</t>
  </si>
  <si>
    <t>Estudis de 2n cicles. Centres propis</t>
  </si>
  <si>
    <t>Llic. en Ciències i Tèc. Estadístiques</t>
  </si>
  <si>
    <t>220</t>
  </si>
  <si>
    <t>Eng. en Automàtica i Electrònica Industrial</t>
  </si>
  <si>
    <t>Eng. en Organització Industrial</t>
  </si>
  <si>
    <t>Eng. en Electrònica</t>
  </si>
  <si>
    <t>Eng. de Materials</t>
  </si>
  <si>
    <t>FNB</t>
  </si>
  <si>
    <t>Llic. de Nàutica i Transport Marítim</t>
  </si>
  <si>
    <t>Llic. en Màquines Navals</t>
  </si>
  <si>
    <t>EPSC</t>
  </si>
  <si>
    <t>EPSEB</t>
  </si>
  <si>
    <t>Eng. en Organització Ind., orientat a l'edificació</t>
  </si>
  <si>
    <t>EPSEVG</t>
  </si>
  <si>
    <t>Estudis de 1r cicle. Centres propis</t>
  </si>
  <si>
    <t>Dipl. en Estadística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</si>
  <si>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</si>
  <si>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</si>
  <si>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</si>
  <si>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</si>
  <si>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</si>
  <si>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Telecomunicació -Sist. de Telecomunicació</t>
  </si>
  <si>
    <t>Eng. Tècn. de Telecomunicació -Telemàtica</t>
  </si>
  <si>
    <t>Eng. Tècn. Aeronàutic - Aeronavegació</t>
  </si>
  <si>
    <t>Arquitecte Tècnic</t>
  </si>
  <si>
    <t>Eng. Tècn. en Topografia</t>
  </si>
  <si>
    <t>EUETIT</t>
  </si>
  <si>
    <t>Eng. Tècn. Industrial -Tèxtil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</si>
  <si>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</si>
  <si>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</si>
  <si>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</si>
  <si>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</si>
  <si>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Tècn. de Telecomunicació - So i imatge</t>
  </si>
  <si>
    <t>EUPM</t>
  </si>
  <si>
    <t>Eng. Tècn. de Mines -Explotació de Mines</t>
  </si>
  <si>
    <t>Eng. Tècn. de Telec. -Sistemes Electrònics</t>
  </si>
  <si>
    <t>EUOOT</t>
  </si>
  <si>
    <t>Dipl. en Òptica i Optometria</t>
  </si>
  <si>
    <t>Estudis de 1r cicle. Centres adscrits</t>
  </si>
  <si>
    <t>EUNCET</t>
  </si>
  <si>
    <t>Dipl. en Ciències Empresarials</t>
  </si>
  <si>
    <t>EAE</t>
  </si>
  <si>
    <t>EUETIB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</si>
  <si>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</si>
  <si>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</si>
  <si>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</si>
  <si>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</si>
  <si>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Eng. Tècn. Agrícola, esp. en Indústries Agràries i Alimentàries</t>
  </si>
  <si>
    <t>Eng. Tècn. Agrícola, esp. en Explotacions Agropecuàries</t>
  </si>
  <si>
    <t>Eng. Tècn. Agrícola, esp. en Hortofructicultura i Jardineria</t>
  </si>
  <si>
    <t>EUPMT</t>
  </si>
  <si>
    <t>Eng. Tècn. de Telecomunicació, esp. en Telemàtica</t>
  </si>
  <si>
    <t>EUETII</t>
  </si>
  <si>
    <t>EUETTPC</t>
  </si>
  <si>
    <t>Eng. Tècn. In. en Tèxtil</t>
  </si>
  <si>
    <t>ETSEIAT</t>
  </si>
  <si>
    <t>EPSEM</t>
  </si>
  <si>
    <t>TOTAL ESTUDIS DE 1R CICLE. CENTRES PROPIS</t>
  </si>
  <si>
    <t>TOTAL CENTRES PROPIS</t>
  </si>
  <si>
    <t>TOTAL ESTUDIS DE 1R CICLE. CENTRES ADSCRITS</t>
  </si>
  <si>
    <t>TOTAL UPC</t>
  </si>
  <si>
    <t>% titulats/ades en el temps previst vs. nous de 1r n anys enrere</t>
  </si>
  <si>
    <t>% de titulats/ades en funció de la durada dels estudis</t>
  </si>
  <si>
    <t>Nous de 1r n anys enrere</t>
  </si>
  <si>
    <t>% titulades/ats en el temps previst vs. nous de 1r n anys enrere</t>
  </si>
  <si>
    <t>% de titulades/ats en funció de la durada dels estudis</t>
  </si>
  <si>
    <t>Eng. de Mines</t>
  </si>
  <si>
    <t>Titulades/ats 2007-2008</t>
  </si>
  <si>
    <t>Titulats/ades 2007-2008</t>
  </si>
  <si>
    <t>Dades a maig 2009</t>
  </si>
  <si>
    <t>ANY ACADÈMIC 2007-2008</t>
  </si>
  <si>
    <t xml:space="preserve">Eng. Aeronàutica </t>
  </si>
  <si>
    <t>ESAB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</si>
  <si>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PFC, si s'escau, inclòs) i s'obté de dividir els cursos acumulats pel nombre de titulades/ats</t>
    </r>
  </si>
  <si>
    <r>
      <t>(2)</t>
    </r>
    <r>
      <rPr>
        <sz val="8"/>
        <color rgb="FF003366"/>
        <rFont val="Arial"/>
        <family val="2"/>
      </rPr>
      <t xml:space="preserve"> El valor d' n depèn de la durada dels plans d'estudis. És a dir, n=2 per als estudis de 2n cicle, n=3 i n=4 per als estudis de 1r cicle i n=5 per als de 1r i 2n cicle llarg</t>
    </r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</si>
  <si>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</si>
  <si>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</si>
  <si>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TOTAL ESTUDIS DE 1r I 2n CICLES. CENTRES DOCENTS</t>
  </si>
  <si>
    <t>TOTAL ESTUDIS DE 2n CICLE. CENTRES DOCENTS</t>
  </si>
  <si>
    <t>1.5.1 Titulades/ats d'estudis de 1r i 2n cicles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</si>
  <si>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</si>
  <si>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</si>
  <si>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</si>
  <si>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1.5.1.2 ANÀLISI DE LA DURADA DELS ESTUDIS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</si>
</sst>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(#,##0_);_(\(#,##0\);_(&quot;-&quot;_);_(@_)"/>
    <numFmt numFmtId="166" formatCode="_(#,##0.0_);_(\(#,##0.0\);_(&quot;-&quot;_);_(@_)"/>
  </numFmts>
  <fonts count="16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0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104">
    <xf numFmtId="0" fontId="0" fillId="0" borderId="0" xfId="0"/>
    <xf numFmtId="0" fontId="10" fillId="9" borderId="10" xfId="20" applyFont="1" applyFill="1" applyAlignment="1">
      <alignment vertical="center"/>
    </xf>
    <xf numFmtId="0" fontId="10" fillId="9" borderId="13" xfId="20" applyFont="1" applyFill="1" applyBorder="1" applyAlignment="1">
      <alignment vertical="center"/>
    </xf>
    <xf numFmtId="0" fontId="10" fillId="9" borderId="12" xfId="20" applyFont="1" applyFill="1" applyBorder="1" applyAlignment="1">
      <alignment horizontal="left" vertical="center"/>
    </xf>
    <xf numFmtId="0" fontId="10" fillId="9" borderId="13" xfId="20" applyFont="1" applyFill="1" applyBorder="1" applyAlignment="1">
      <alignment horizontal="left" vertical="center"/>
    </xf>
    <xf numFmtId="0" fontId="11" fillId="6" borderId="0" xfId="0" applyFont="1" applyFill="1"/>
    <xf numFmtId="0" fontId="10" fillId="9" borderId="10" xfId="20" applyFont="1" applyFill="1" applyAlignment="1">
      <alignment horizontal="left" vertical="center"/>
    </xf>
    <xf numFmtId="0" fontId="10" fillId="9" borderId="10" xfId="20" applyFont="1" applyFill="1">
      <alignment horizontal="left" vertical="center"/>
    </xf>
    <xf numFmtId="0" fontId="10" fillId="9" borderId="15" xfId="20" applyFont="1" applyFill="1" applyBorder="1" applyAlignment="1">
      <alignment vertical="center"/>
    </xf>
    <xf numFmtId="0" fontId="10" fillId="9" borderId="14" xfId="2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0" fillId="9" borderId="14" xfId="20" applyFont="1" applyFill="1" applyBorder="1" applyAlignment="1">
      <alignment horizontal="left" vertical="center"/>
    </xf>
    <xf numFmtId="0" fontId="11" fillId="6" borderId="17" xfId="5" applyFont="1" applyFill="1" applyBorder="1" applyAlignment="1">
      <alignment vertical="center"/>
    </xf>
    <xf numFmtId="0" fontId="11" fillId="6" borderId="18" xfId="9" applyFont="1" applyFill="1" applyBorder="1" applyAlignment="1">
      <alignment horizontal="center" vertical="center"/>
    </xf>
    <xf numFmtId="0" fontId="11" fillId="6" borderId="18" xfId="9" applyFont="1" applyFill="1" applyBorder="1" applyAlignment="1">
      <alignment vertical="center"/>
    </xf>
    <xf numFmtId="0" fontId="11" fillId="6" borderId="19" xfId="3" applyFont="1" applyFill="1" applyBorder="1" applyAlignment="1">
      <alignment vertical="center"/>
    </xf>
    <xf numFmtId="0" fontId="11" fillId="6" borderId="20" xfId="8" applyFont="1" applyFill="1" applyBorder="1" applyAlignment="1">
      <alignment vertical="center"/>
    </xf>
    <xf numFmtId="0" fontId="11" fillId="6" borderId="22" xfId="6" applyFont="1" applyFill="1" applyBorder="1" applyAlignment="1">
      <alignment vertical="center"/>
    </xf>
    <xf numFmtId="0" fontId="14" fillId="11" borderId="21" xfId="22" applyFont="1" applyFill="1" applyBorder="1">
      <alignment horizontal="center" vertical="center" wrapText="1"/>
    </xf>
    <xf numFmtId="0" fontId="11" fillId="12" borderId="21" xfId="16" applyNumberFormat="1" applyFont="1" applyFill="1" applyBorder="1" applyAlignment="1">
      <alignment horizontal="center" vertical="center"/>
    </xf>
    <xf numFmtId="0" fontId="11" fillId="12" borderId="21" xfId="16" applyNumberFormat="1" applyFont="1" applyFill="1" applyBorder="1">
      <alignment vertical="center"/>
    </xf>
    <xf numFmtId="3" fontId="11" fillId="12" borderId="21" xfId="16" applyNumberFormat="1" applyFont="1" applyFill="1" applyBorder="1">
      <alignment vertical="center"/>
    </xf>
    <xf numFmtId="2" fontId="11" fillId="12" borderId="21" xfId="16" applyNumberFormat="1" applyFont="1" applyFill="1" applyBorder="1">
      <alignment vertical="center"/>
    </xf>
    <xf numFmtId="164" fontId="11" fillId="12" borderId="21" xfId="16" applyNumberFormat="1" applyFont="1" applyFill="1" applyBorder="1" applyAlignment="1">
      <alignment horizontal="right" vertical="center"/>
    </xf>
    <xf numFmtId="0" fontId="11" fillId="12" borderId="21" xfId="16" applyNumberFormat="1" applyFont="1" applyFill="1" applyBorder="1" applyAlignment="1">
      <alignment horizontal="right" vertical="center"/>
    </xf>
    <xf numFmtId="0" fontId="11" fillId="13" borderId="21" xfId="17" applyNumberFormat="1" applyFont="1" applyFill="1" applyBorder="1" applyAlignment="1">
      <alignment horizontal="center" vertical="center"/>
    </xf>
    <xf numFmtId="0" fontId="11" fillId="13" borderId="21" xfId="17" applyNumberFormat="1" applyFont="1" applyFill="1" applyBorder="1">
      <alignment vertical="center"/>
    </xf>
    <xf numFmtId="3" fontId="11" fillId="13" borderId="21" xfId="17" applyNumberFormat="1" applyFont="1" applyFill="1" applyBorder="1">
      <alignment vertical="center"/>
    </xf>
    <xf numFmtId="2" fontId="11" fillId="13" borderId="21" xfId="17" applyNumberFormat="1" applyFont="1" applyFill="1" applyBorder="1">
      <alignment vertical="center"/>
    </xf>
    <xf numFmtId="3" fontId="11" fillId="13" borderId="21" xfId="17" quotePrefix="1" applyNumberFormat="1" applyFont="1" applyFill="1" applyBorder="1">
      <alignment vertical="center"/>
    </xf>
    <xf numFmtId="164" fontId="11" fillId="13" borderId="21" xfId="17" applyNumberFormat="1" applyFont="1" applyFill="1" applyBorder="1" applyAlignment="1">
      <alignment horizontal="right" vertical="center"/>
    </xf>
    <xf numFmtId="0" fontId="11" fillId="13" borderId="21" xfId="17" applyNumberFormat="1" applyFont="1" applyFill="1" applyBorder="1" applyAlignment="1">
      <alignment horizontal="right" vertical="center"/>
    </xf>
    <xf numFmtId="10" fontId="11" fillId="6" borderId="22" xfId="6" applyNumberFormat="1" applyFont="1" applyFill="1" applyBorder="1" applyAlignment="1">
      <alignment vertical="center"/>
    </xf>
    <xf numFmtId="3" fontId="14" fillId="11" borderId="21" xfId="11" applyNumberFormat="1" applyFont="1" applyFill="1" applyBorder="1" applyAlignment="1">
      <alignment horizontal="right" vertical="center"/>
    </xf>
    <xf numFmtId="2" fontId="14" fillId="11" borderId="21" xfId="27" applyNumberFormat="1" applyFont="1" applyFill="1" applyBorder="1" applyAlignment="1">
      <alignment horizontal="right" vertical="center"/>
    </xf>
    <xf numFmtId="3" fontId="14" fillId="11" borderId="21" xfId="27" applyNumberFormat="1" applyFont="1" applyFill="1" applyBorder="1" applyAlignment="1">
      <alignment horizontal="right" vertical="center"/>
    </xf>
    <xf numFmtId="164" fontId="14" fillId="11" borderId="21" xfId="27" applyNumberFormat="1" applyFont="1" applyFill="1" applyBorder="1" applyAlignment="1">
      <alignment horizontal="right" vertical="center"/>
    </xf>
    <xf numFmtId="0" fontId="11" fillId="6" borderId="20" xfId="8" applyFont="1" applyFill="1" applyBorder="1"/>
    <xf numFmtId="0" fontId="13" fillId="6" borderId="21" xfId="15" applyFont="1" applyBorder="1">
      <alignment horizontal="left" vertical="center"/>
    </xf>
    <xf numFmtId="0" fontId="11" fillId="6" borderId="22" xfId="6" applyFont="1" applyFill="1" applyBorder="1"/>
    <xf numFmtId="0" fontId="11" fillId="6" borderId="23" xfId="4" applyFont="1" applyFill="1" applyBorder="1"/>
    <xf numFmtId="0" fontId="11" fillId="6" borderId="24" xfId="7" applyFont="1" applyFill="1" applyBorder="1" applyAlignment="1">
      <alignment horizontal="center" vertical="center"/>
    </xf>
    <xf numFmtId="0" fontId="11" fillId="6" borderId="24" xfId="7" applyFont="1" applyFill="1" applyBorder="1" applyAlignment="1">
      <alignment vertical="center"/>
    </xf>
    <xf numFmtId="10" fontId="11" fillId="6" borderId="25" xfId="2" applyNumberFormat="1" applyFont="1" applyFill="1" applyBorder="1" applyAlignment="1">
      <alignment vertical="center"/>
    </xf>
    <xf numFmtId="165" fontId="11" fillId="12" borderId="21" xfId="16" applyNumberFormat="1" applyFont="1" applyFill="1" applyBorder="1" applyAlignment="1">
      <alignment horizontal="right" vertical="center"/>
    </xf>
    <xf numFmtId="165" fontId="11" fillId="13" borderId="21" xfId="17" applyNumberFormat="1" applyFont="1" applyFill="1" applyBorder="1" applyAlignment="1">
      <alignment horizontal="right" vertical="center"/>
    </xf>
    <xf numFmtId="0" fontId="10" fillId="4" borderId="21" xfId="11" applyFont="1" applyBorder="1" applyAlignment="1">
      <alignment horizontal="right" vertical="center"/>
    </xf>
    <xf numFmtId="2" fontId="10" fillId="4" borderId="21" xfId="27" applyNumberFormat="1" applyFont="1" applyBorder="1" applyAlignment="1">
      <alignment horizontal="right" vertical="center"/>
    </xf>
    <xf numFmtId="1" fontId="10" fillId="4" borderId="21" xfId="27" applyNumberFormat="1" applyFont="1" applyBorder="1" applyAlignment="1">
      <alignment horizontal="right" vertical="center"/>
    </xf>
    <xf numFmtId="164" fontId="10" fillId="4" borderId="21" xfId="27" applyNumberFormat="1" applyFont="1" applyBorder="1" applyAlignment="1">
      <alignment horizontal="right" vertical="center"/>
    </xf>
    <xf numFmtId="0" fontId="10" fillId="4" borderId="21" xfId="27" applyNumberFormat="1" applyFont="1" applyBorder="1" applyAlignment="1">
      <alignment horizontal="right" vertical="center"/>
    </xf>
    <xf numFmtId="0" fontId="11" fillId="6" borderId="24" xfId="7" applyFont="1" applyFill="1" applyBorder="1"/>
    <xf numFmtId="0" fontId="11" fillId="6" borderId="25" xfId="2" applyFont="1" applyFill="1" applyBorder="1"/>
    <xf numFmtId="0" fontId="11" fillId="12" borderId="21" xfId="16" quotePrefix="1" applyNumberFormat="1" applyFont="1" applyFill="1" applyBorder="1" applyAlignment="1">
      <alignment horizontal="right" vertical="center"/>
    </xf>
    <xf numFmtId="165" fontId="11" fillId="12" borderId="21" xfId="16" quotePrefix="1" applyNumberFormat="1" applyFont="1" applyFill="1" applyBorder="1" applyAlignment="1">
      <alignment horizontal="right" vertical="center"/>
    </xf>
    <xf numFmtId="0" fontId="11" fillId="12" borderId="21" xfId="17" applyNumberFormat="1" applyFont="1" applyFill="1" applyBorder="1" applyAlignment="1">
      <alignment horizontal="center" vertical="center"/>
    </xf>
    <xf numFmtId="0" fontId="11" fillId="12" borderId="21" xfId="17" applyNumberFormat="1" applyFont="1" applyFill="1" applyBorder="1">
      <alignment vertical="center"/>
    </xf>
    <xf numFmtId="2" fontId="11" fillId="12" borderId="21" xfId="17" applyNumberFormat="1" applyFont="1" applyFill="1" applyBorder="1">
      <alignment vertical="center"/>
    </xf>
    <xf numFmtId="0" fontId="11" fillId="12" borderId="21" xfId="17" applyNumberFormat="1" applyFont="1" applyFill="1" applyBorder="1" applyAlignment="1">
      <alignment horizontal="right" vertical="center"/>
    </xf>
    <xf numFmtId="164" fontId="11" fillId="12" borderId="21" xfId="17" applyNumberFormat="1" applyFont="1" applyFill="1" applyBorder="1" applyAlignment="1">
      <alignment horizontal="right" vertical="center"/>
    </xf>
    <xf numFmtId="165" fontId="11" fillId="12" borderId="21" xfId="17" applyNumberFormat="1" applyFont="1" applyFill="1" applyBorder="1" applyAlignment="1">
      <alignment horizontal="right" vertical="center"/>
    </xf>
    <xf numFmtId="3" fontId="14" fillId="14" borderId="21" xfId="26" applyNumberFormat="1" applyFont="1" applyFill="1" applyBorder="1">
      <alignment vertical="center"/>
    </xf>
    <xf numFmtId="2" fontId="14" fillId="14" borderId="21" xfId="26" applyNumberFormat="1" applyFont="1" applyFill="1" applyBorder="1">
      <alignment vertical="center"/>
    </xf>
    <xf numFmtId="164" fontId="14" fillId="14" borderId="21" xfId="26" applyNumberFormat="1" applyFont="1" applyFill="1" applyBorder="1">
      <alignment vertical="center"/>
    </xf>
    <xf numFmtId="165" fontId="14" fillId="14" borderId="21" xfId="26" applyNumberFormat="1" applyFont="1" applyFill="1" applyBorder="1">
      <alignment vertical="center"/>
    </xf>
    <xf numFmtId="3" fontId="14" fillId="11" borderId="21" xfId="27" applyNumberFormat="1" applyFont="1" applyFill="1" applyBorder="1">
      <alignment vertical="center"/>
    </xf>
    <xf numFmtId="2" fontId="14" fillId="11" borderId="21" xfId="27" applyNumberFormat="1" applyFont="1" applyFill="1" applyBorder="1">
      <alignment vertical="center"/>
    </xf>
    <xf numFmtId="164" fontId="14" fillId="11" borderId="21" xfId="27" applyNumberFormat="1" applyFont="1" applyFill="1" applyBorder="1">
      <alignment vertical="center"/>
    </xf>
    <xf numFmtId="0" fontId="11" fillId="6" borderId="24" xfId="7" applyFont="1" applyFill="1" applyBorder="1" applyAlignment="1">
      <alignment horizontal="left" vertical="center"/>
    </xf>
    <xf numFmtId="2" fontId="11" fillId="6" borderId="24" xfId="7" applyNumberFormat="1" applyFont="1" applyFill="1" applyBorder="1" applyAlignment="1">
      <alignment horizontal="center" vertical="center"/>
    </xf>
    <xf numFmtId="4" fontId="11" fillId="12" borderId="21" xfId="16" applyNumberFormat="1" applyFont="1" applyFill="1" applyBorder="1">
      <alignment vertical="center"/>
    </xf>
    <xf numFmtId="4" fontId="11" fillId="13" borderId="21" xfId="17" applyNumberFormat="1" applyFont="1" applyFill="1" applyBorder="1">
      <alignment vertical="center"/>
    </xf>
    <xf numFmtId="0" fontId="11" fillId="13" borderId="21" xfId="17" quotePrefix="1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/>
    </xf>
    <xf numFmtId="166" fontId="11" fillId="13" borderId="21" xfId="17" applyNumberFormat="1" applyFont="1" applyFill="1" applyBorder="1" applyAlignment="1">
      <alignment horizontal="right" vertical="center"/>
    </xf>
    <xf numFmtId="165" fontId="11" fillId="13" borderId="21" xfId="16" applyNumberFormat="1" applyFont="1" applyFill="1" applyBorder="1" applyAlignment="1">
      <alignment horizontal="right" vertical="center"/>
    </xf>
    <xf numFmtId="0" fontId="11" fillId="13" borderId="21" xfId="17" applyNumberFormat="1" applyFont="1" applyFill="1" applyBorder="1" applyAlignment="1">
      <alignment vertical="center" wrapText="1"/>
    </xf>
    <xf numFmtId="164" fontId="11" fillId="13" borderId="21" xfId="16" applyNumberFormat="1" applyFont="1" applyFill="1" applyBorder="1" applyAlignment="1">
      <alignment horizontal="right" vertical="center"/>
    </xf>
    <xf numFmtId="0" fontId="14" fillId="11" borderId="21" xfId="22" applyFont="1" applyFill="1" applyBorder="1">
      <alignment horizontal="center" vertical="center" wrapText="1"/>
    </xf>
    <xf numFmtId="0" fontId="10" fillId="9" borderId="12" xfId="20" applyFont="1" applyFill="1" applyBorder="1" applyAlignment="1">
      <alignment horizontal="left" vertical="center"/>
    </xf>
    <xf numFmtId="0" fontId="10" fillId="9" borderId="13" xfId="20" applyFont="1" applyFill="1" applyBorder="1" applyAlignment="1">
      <alignment horizontal="left" vertical="center"/>
    </xf>
    <xf numFmtId="0" fontId="10" fillId="4" borderId="21" xfId="23" applyNumberFormat="1" applyFont="1" applyFill="1" applyBorder="1">
      <alignment vertical="center"/>
    </xf>
    <xf numFmtId="0" fontId="12" fillId="6" borderId="21" xfId="15" applyFont="1" applyBorder="1" applyAlignment="1">
      <alignment horizontal="left" vertical="center"/>
    </xf>
    <xf numFmtId="0" fontId="14" fillId="11" borderId="21" xfId="23" applyNumberFormat="1" applyFont="1" applyFill="1" applyBorder="1">
      <alignment vertical="center"/>
    </xf>
    <xf numFmtId="0" fontId="10" fillId="9" borderId="16" xfId="20" applyFont="1" applyFill="1" applyBorder="1" applyAlignment="1">
      <alignment horizontal="left" vertical="center"/>
    </xf>
    <xf numFmtId="0" fontId="10" fillId="9" borderId="14" xfId="20" applyFont="1" applyFill="1" applyBorder="1" applyAlignment="1">
      <alignment horizontal="left" vertical="center"/>
    </xf>
    <xf numFmtId="0" fontId="14" fillId="14" borderId="21" xfId="26" applyNumberFormat="1" applyFont="1" applyFill="1" applyBorder="1">
      <alignment vertical="center"/>
    </xf>
    <xf numFmtId="0" fontId="14" fillId="11" borderId="21" xfId="27" applyNumberFormat="1" applyFont="1" applyFill="1" applyBorder="1">
      <alignment vertical="center"/>
    </xf>
    <xf numFmtId="0" fontId="11" fillId="13" borderId="26" xfId="17" applyNumberFormat="1" applyFont="1" applyFill="1" applyBorder="1" applyAlignment="1">
      <alignment horizontal="right" vertical="center"/>
    </xf>
    <xf numFmtId="0" fontId="11" fillId="13" borderId="27" xfId="17" applyNumberFormat="1" applyFont="1" applyFill="1" applyBorder="1" applyAlignment="1">
      <alignment horizontal="right" vertical="center"/>
    </xf>
    <xf numFmtId="0" fontId="11" fillId="13" borderId="28" xfId="17" applyNumberFormat="1" applyFont="1" applyFill="1" applyBorder="1" applyAlignment="1">
      <alignment horizontal="right" vertical="center"/>
    </xf>
    <xf numFmtId="164" fontId="11" fillId="13" borderId="26" xfId="17" applyNumberFormat="1" applyFont="1" applyFill="1" applyBorder="1" applyAlignment="1">
      <alignment horizontal="right" vertical="center"/>
    </xf>
    <xf numFmtId="164" fontId="11" fillId="13" borderId="27" xfId="17" applyNumberFormat="1" applyFont="1" applyFill="1" applyBorder="1" applyAlignment="1">
      <alignment horizontal="right" vertical="center"/>
    </xf>
    <xf numFmtId="164" fontId="11" fillId="13" borderId="28" xfId="17" applyNumberFormat="1" applyFont="1" applyFill="1" applyBorder="1" applyAlignment="1">
      <alignment horizontal="right" vertical="center"/>
    </xf>
    <xf numFmtId="0" fontId="11" fillId="13" borderId="26" xfId="17" applyNumberFormat="1" applyFont="1" applyFill="1" applyBorder="1" applyAlignment="1">
      <alignment horizontal="center" vertical="center"/>
    </xf>
    <xf numFmtId="0" fontId="11" fillId="13" borderId="27" xfId="17" applyNumberFormat="1" applyFont="1" applyFill="1" applyBorder="1" applyAlignment="1">
      <alignment horizontal="center" vertical="center"/>
    </xf>
    <xf numFmtId="0" fontId="11" fillId="13" borderId="28" xfId="17" applyNumberFormat="1" applyFont="1" applyFill="1" applyBorder="1" applyAlignment="1">
      <alignment horizontal="center" vertical="center"/>
    </xf>
    <xf numFmtId="0" fontId="11" fillId="13" borderId="26" xfId="17" applyNumberFormat="1" applyFont="1" applyFill="1" applyBorder="1" applyAlignment="1">
      <alignment horizontal="left" vertical="center"/>
    </xf>
    <xf numFmtId="0" fontId="11" fillId="13" borderId="27" xfId="17" applyNumberFormat="1" applyFont="1" applyFill="1" applyBorder="1" applyAlignment="1">
      <alignment horizontal="left" vertical="center"/>
    </xf>
    <xf numFmtId="0" fontId="11" fillId="13" borderId="28" xfId="17" applyNumberFormat="1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/>
    </xf>
    <xf numFmtId="164" fontId="11" fillId="6" borderId="0" xfId="0" applyNumberFormat="1" applyFont="1" applyFill="1" applyAlignment="1">
      <alignment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6E97C8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39"/>
  <sheetViews>
    <sheetView tabSelected="1" topLeftCell="B1" zoomScaleNormal="100" zoomScaleSheetLayoutView="75" workbookViewId="0">
      <selection activeCell="C4" sqref="C4:Q4"/>
    </sheetView>
  </sheetViews>
  <sheetFormatPr defaultColWidth="11.42578125" defaultRowHeight="12.75"/>
  <cols>
    <col min="1" max="1" width="2.140625" style="5" customWidth="1"/>
    <col min="2" max="2" width="0.5703125" style="5" customWidth="1"/>
    <col min="3" max="3" width="5.28515625" style="5" customWidth="1"/>
    <col min="4" max="4" width="15.42578125" style="5" customWidth="1"/>
    <col min="5" max="5" width="53.5703125" style="5" bestFit="1" customWidth="1"/>
    <col min="6" max="6" width="11.42578125" style="5"/>
    <col min="7" max="7" width="14" style="5" customWidth="1"/>
    <col min="8" max="8" width="11.42578125" style="5"/>
    <col min="9" max="9" width="12.85546875" style="5" customWidth="1"/>
    <col min="10" max="17" width="11.42578125" style="5"/>
    <col min="18" max="18" width="0.5703125" style="5" customWidth="1"/>
    <col min="19" max="16384" width="11.42578125" style="5"/>
  </cols>
  <sheetData>
    <row r="1" spans="2:19" s="1" customFormat="1" ht="13.5" thickBot="1">
      <c r="C1" s="81" t="s">
        <v>113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"/>
    </row>
    <row r="2" spans="2:19" s="1" customFormat="1" ht="13.5" thickBot="1">
      <c r="C2" s="81" t="s">
        <v>117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"/>
    </row>
    <row r="3" spans="2:19" s="6" customFormat="1" ht="9" customHeight="1" thickBo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2:19" s="7" customFormat="1" ht="13.5" thickBot="1">
      <c r="C4" s="81" t="s">
        <v>104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"/>
    </row>
    <row r="5" spans="2:19" s="7" customFormat="1" ht="9.75" customHeight="1" thickBot="1"/>
    <row r="6" spans="2:19" s="1" customFormat="1" ht="13.5" thickBot="1">
      <c r="C6" s="81" t="s">
        <v>0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9"/>
    </row>
    <row r="7" spans="2:19" s="10" customFormat="1" ht="6.75" customHeight="1">
      <c r="C7" s="11"/>
      <c r="R7" s="12"/>
    </row>
    <row r="8" spans="2:19" s="10" customFormat="1" ht="3.95" customHeight="1"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</row>
    <row r="9" spans="2:19" s="10" customFormat="1" ht="20.100000000000001" customHeight="1">
      <c r="B9" s="18"/>
      <c r="C9" s="80" t="s">
        <v>1</v>
      </c>
      <c r="D9" s="80"/>
      <c r="E9" s="80" t="s">
        <v>2</v>
      </c>
      <c r="F9" s="80" t="s">
        <v>101</v>
      </c>
      <c r="G9" s="80"/>
      <c r="H9" s="80" t="s">
        <v>109</v>
      </c>
      <c r="I9" s="80"/>
      <c r="J9" s="80"/>
      <c r="K9" s="80"/>
      <c r="L9" s="80"/>
      <c r="M9" s="80"/>
      <c r="N9" s="80"/>
      <c r="O9" s="80"/>
      <c r="P9" s="80"/>
      <c r="Q9" s="80"/>
      <c r="R9" s="19"/>
    </row>
    <row r="10" spans="2:19" s="10" customFormat="1" ht="20.100000000000001" customHeight="1">
      <c r="B10" s="18"/>
      <c r="C10" s="80"/>
      <c r="D10" s="80"/>
      <c r="E10" s="80"/>
      <c r="F10" s="80"/>
      <c r="G10" s="80"/>
      <c r="H10" s="80" t="s">
        <v>97</v>
      </c>
      <c r="I10" s="80" t="s">
        <v>98</v>
      </c>
      <c r="J10" s="80" t="s">
        <v>99</v>
      </c>
      <c r="K10" s="80"/>
      <c r="L10" s="80"/>
      <c r="M10" s="80"/>
      <c r="N10" s="80"/>
      <c r="O10" s="80"/>
      <c r="P10" s="80"/>
      <c r="Q10" s="80"/>
      <c r="R10" s="19"/>
    </row>
    <row r="11" spans="2:19" s="10" customFormat="1" ht="20.100000000000001" customHeight="1">
      <c r="B11" s="18"/>
      <c r="C11" s="80"/>
      <c r="D11" s="80"/>
      <c r="E11" s="80"/>
      <c r="F11" s="80"/>
      <c r="G11" s="80"/>
      <c r="H11" s="80"/>
      <c r="I11" s="80"/>
      <c r="J11" s="80" t="s">
        <v>5</v>
      </c>
      <c r="K11" s="80"/>
      <c r="L11" s="80" t="s">
        <v>6</v>
      </c>
      <c r="M11" s="80"/>
      <c r="N11" s="80" t="s">
        <v>7</v>
      </c>
      <c r="O11" s="80"/>
      <c r="P11" s="80" t="s">
        <v>8</v>
      </c>
      <c r="Q11" s="80"/>
      <c r="R11" s="19"/>
    </row>
    <row r="12" spans="2:19" s="10" customFormat="1" ht="20.100000000000001" customHeight="1">
      <c r="B12" s="18"/>
      <c r="C12" s="80"/>
      <c r="D12" s="80"/>
      <c r="E12" s="80"/>
      <c r="F12" s="80" t="s">
        <v>9</v>
      </c>
      <c r="G12" s="80" t="s">
        <v>110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19"/>
    </row>
    <row r="13" spans="2:19" s="10" customFormat="1" ht="20.100000000000001" customHeight="1">
      <c r="B13" s="18"/>
      <c r="C13" s="80"/>
      <c r="D13" s="80"/>
      <c r="E13" s="80"/>
      <c r="F13" s="80"/>
      <c r="G13" s="80"/>
      <c r="H13" s="80"/>
      <c r="I13" s="80"/>
      <c r="J13" s="20" t="s">
        <v>11</v>
      </c>
      <c r="K13" s="20" t="s">
        <v>12</v>
      </c>
      <c r="L13" s="20" t="s">
        <v>11</v>
      </c>
      <c r="M13" s="20" t="s">
        <v>12</v>
      </c>
      <c r="N13" s="20" t="s">
        <v>11</v>
      </c>
      <c r="O13" s="20" t="s">
        <v>12</v>
      </c>
      <c r="P13" s="20" t="s">
        <v>11</v>
      </c>
      <c r="Q13" s="20" t="s">
        <v>12</v>
      </c>
      <c r="R13" s="19"/>
    </row>
    <row r="14" spans="2:19" s="10" customFormat="1" ht="20.100000000000001" customHeight="1">
      <c r="B14" s="18"/>
      <c r="C14" s="21" t="s">
        <v>13</v>
      </c>
      <c r="D14" s="22" t="s">
        <v>14</v>
      </c>
      <c r="E14" s="22" t="s">
        <v>15</v>
      </c>
      <c r="F14" s="23">
        <v>40</v>
      </c>
      <c r="G14" s="24">
        <v>5.8</v>
      </c>
      <c r="H14" s="23">
        <v>49</v>
      </c>
      <c r="I14" s="25">
        <v>0.34693877551020408</v>
      </c>
      <c r="J14" s="26">
        <v>17</v>
      </c>
      <c r="K14" s="25">
        <f>J14/F14</f>
        <v>0.42499999999999999</v>
      </c>
      <c r="L14" s="26">
        <v>14</v>
      </c>
      <c r="M14" s="25">
        <f>L14/F14</f>
        <v>0.35</v>
      </c>
      <c r="N14" s="26">
        <v>7</v>
      </c>
      <c r="O14" s="25">
        <f>N14/F14</f>
        <v>0.17499999999999999</v>
      </c>
      <c r="P14" s="26">
        <v>2</v>
      </c>
      <c r="Q14" s="25">
        <f>P14/F14</f>
        <v>0.05</v>
      </c>
      <c r="R14" s="19"/>
      <c r="S14" s="103"/>
    </row>
    <row r="15" spans="2:19" ht="20.100000000000001" customHeight="1">
      <c r="B15" s="18"/>
      <c r="C15" s="27" t="s">
        <v>16</v>
      </c>
      <c r="D15" s="28" t="s">
        <v>17</v>
      </c>
      <c r="E15" s="28" t="s">
        <v>18</v>
      </c>
      <c r="F15" s="29">
        <v>329</v>
      </c>
      <c r="G15" s="30">
        <v>9.02</v>
      </c>
      <c r="H15" s="31">
        <v>383</v>
      </c>
      <c r="I15" s="32">
        <v>1.8276762402088774E-2</v>
      </c>
      <c r="J15" s="33">
        <v>7</v>
      </c>
      <c r="K15" s="79">
        <f t="shared" ref="K15:K23" si="0">J15/F15</f>
        <v>2.1276595744680851E-2</v>
      </c>
      <c r="L15" s="33">
        <v>18</v>
      </c>
      <c r="M15" s="79">
        <f t="shared" ref="M15:O23" si="1">L15/F15</f>
        <v>5.4711246200607903E-2</v>
      </c>
      <c r="N15" s="33">
        <v>55</v>
      </c>
      <c r="O15" s="32">
        <v>0.16717325227963525</v>
      </c>
      <c r="P15" s="33">
        <v>249</v>
      </c>
      <c r="Q15" s="79">
        <f t="shared" ref="Q15:Q23" si="2">P15/F15</f>
        <v>0.75683890577507595</v>
      </c>
      <c r="R15" s="19"/>
      <c r="S15" s="103"/>
    </row>
    <row r="16" spans="2:19" ht="20.100000000000001" customHeight="1">
      <c r="B16" s="18"/>
      <c r="C16" s="21">
        <v>220</v>
      </c>
      <c r="D16" s="22" t="s">
        <v>89</v>
      </c>
      <c r="E16" s="22" t="s">
        <v>19</v>
      </c>
      <c r="F16" s="23">
        <v>105</v>
      </c>
      <c r="G16" s="24">
        <v>8.01</v>
      </c>
      <c r="H16" s="23">
        <v>271</v>
      </c>
      <c r="I16" s="25">
        <v>3.3210332103321034E-2</v>
      </c>
      <c r="J16" s="26">
        <v>9</v>
      </c>
      <c r="K16" s="25">
        <f t="shared" si="0"/>
        <v>8.5714285714285715E-2</v>
      </c>
      <c r="L16" s="26">
        <v>19</v>
      </c>
      <c r="M16" s="25">
        <f t="shared" si="1"/>
        <v>0.18095238095238095</v>
      </c>
      <c r="N16" s="26">
        <v>15</v>
      </c>
      <c r="O16" s="25">
        <v>0.14285714285714285</v>
      </c>
      <c r="P16" s="26">
        <v>62</v>
      </c>
      <c r="Q16" s="25">
        <f t="shared" si="2"/>
        <v>0.59047619047619049</v>
      </c>
      <c r="R16" s="19"/>
      <c r="S16" s="103"/>
    </row>
    <row r="17" spans="2:19" ht="20.100000000000001" customHeight="1">
      <c r="B17" s="18"/>
      <c r="C17" s="27" t="s">
        <v>20</v>
      </c>
      <c r="D17" s="28" t="s">
        <v>21</v>
      </c>
      <c r="E17" s="28" t="s">
        <v>22</v>
      </c>
      <c r="F17" s="29">
        <v>268</v>
      </c>
      <c r="G17" s="30">
        <v>7.9</v>
      </c>
      <c r="H17" s="31">
        <v>447</v>
      </c>
      <c r="I17" s="32">
        <v>2.2371364653243847E-3</v>
      </c>
      <c r="J17" s="33">
        <v>1</v>
      </c>
      <c r="K17" s="79">
        <f t="shared" si="0"/>
        <v>3.7313432835820895E-3</v>
      </c>
      <c r="L17" s="33">
        <v>42</v>
      </c>
      <c r="M17" s="79">
        <f t="shared" si="1"/>
        <v>0.15671641791044777</v>
      </c>
      <c r="N17" s="33">
        <v>89</v>
      </c>
      <c r="O17" s="32">
        <v>0.33208955223880599</v>
      </c>
      <c r="P17" s="33">
        <v>136</v>
      </c>
      <c r="Q17" s="79">
        <f t="shared" si="2"/>
        <v>0.5074626865671642</v>
      </c>
      <c r="R17" s="34"/>
      <c r="S17" s="103"/>
    </row>
    <row r="18" spans="2:19" ht="20.100000000000001" customHeight="1">
      <c r="B18" s="18"/>
      <c r="C18" s="21">
        <v>240</v>
      </c>
      <c r="D18" s="22" t="s">
        <v>23</v>
      </c>
      <c r="E18" s="22" t="s">
        <v>19</v>
      </c>
      <c r="F18" s="23">
        <v>281</v>
      </c>
      <c r="G18" s="24">
        <v>7.17</v>
      </c>
      <c r="H18" s="23">
        <v>466</v>
      </c>
      <c r="I18" s="25">
        <v>4.5064377682403435E-2</v>
      </c>
      <c r="J18" s="26">
        <v>21</v>
      </c>
      <c r="K18" s="25">
        <f>J18/$F$18</f>
        <v>7.4733096085409248E-2</v>
      </c>
      <c r="L18" s="26">
        <v>75</v>
      </c>
      <c r="M18" s="25">
        <f>L18/$F$18</f>
        <v>0.2669039145907473</v>
      </c>
      <c r="N18" s="26">
        <v>97</v>
      </c>
      <c r="O18" s="25">
        <f>N18/$F$18</f>
        <v>0.34519572953736655</v>
      </c>
      <c r="P18" s="26">
        <v>88</v>
      </c>
      <c r="Q18" s="25">
        <f>P18/$F$18</f>
        <v>0.31316725978647686</v>
      </c>
      <c r="R18" s="34"/>
      <c r="S18" s="103"/>
    </row>
    <row r="19" spans="2:19" ht="20.100000000000001" customHeight="1">
      <c r="B19" s="18"/>
      <c r="C19" s="27">
        <v>240</v>
      </c>
      <c r="D19" s="28" t="s">
        <v>23</v>
      </c>
      <c r="E19" s="28" t="s">
        <v>24</v>
      </c>
      <c r="F19" s="29">
        <v>27</v>
      </c>
      <c r="G19" s="30">
        <v>6.59</v>
      </c>
      <c r="H19" s="31">
        <v>74</v>
      </c>
      <c r="I19" s="32">
        <v>6.7567567567567571E-2</v>
      </c>
      <c r="J19" s="33">
        <v>5</v>
      </c>
      <c r="K19" s="79">
        <f>J19/$F$19</f>
        <v>0.18518518518518517</v>
      </c>
      <c r="L19" s="33">
        <v>9</v>
      </c>
      <c r="M19" s="79">
        <f>L19/$F$19</f>
        <v>0.33333333333333331</v>
      </c>
      <c r="N19" s="33">
        <v>7</v>
      </c>
      <c r="O19" s="79">
        <f>N19/$F$19</f>
        <v>0.25925925925925924</v>
      </c>
      <c r="P19" s="33">
        <v>6</v>
      </c>
      <c r="Q19" s="79">
        <f>P19/$F$19</f>
        <v>0.22222222222222221</v>
      </c>
      <c r="R19" s="34"/>
      <c r="S19" s="103"/>
    </row>
    <row r="20" spans="2:19" ht="20.100000000000001" customHeight="1">
      <c r="B20" s="18"/>
      <c r="C20" s="21">
        <v>250</v>
      </c>
      <c r="D20" s="22" t="s">
        <v>25</v>
      </c>
      <c r="E20" s="22" t="s">
        <v>26</v>
      </c>
      <c r="F20" s="23">
        <v>89</v>
      </c>
      <c r="G20" s="24">
        <v>7.98</v>
      </c>
      <c r="H20" s="23">
        <v>171</v>
      </c>
      <c r="I20" s="25">
        <v>2.923976608187134E-2</v>
      </c>
      <c r="J20" s="26">
        <v>5</v>
      </c>
      <c r="K20" s="25">
        <f>J20/$F$20</f>
        <v>5.6179775280898875E-2</v>
      </c>
      <c r="L20" s="26">
        <v>13</v>
      </c>
      <c r="M20" s="25">
        <f>L20/$F$20</f>
        <v>0.14606741573033707</v>
      </c>
      <c r="N20" s="26">
        <v>21</v>
      </c>
      <c r="O20" s="25">
        <f>N20/$F$20</f>
        <v>0.23595505617977527</v>
      </c>
      <c r="P20" s="26">
        <v>50</v>
      </c>
      <c r="Q20" s="25">
        <f>P20/$F$20</f>
        <v>0.5617977528089888</v>
      </c>
      <c r="R20" s="34"/>
      <c r="S20" s="103"/>
    </row>
    <row r="21" spans="2:19" ht="20.100000000000001" customHeight="1">
      <c r="B21" s="18"/>
      <c r="C21" s="27">
        <v>250</v>
      </c>
      <c r="D21" s="28" t="s">
        <v>25</v>
      </c>
      <c r="E21" s="28" t="s">
        <v>27</v>
      </c>
      <c r="F21" s="29">
        <v>19</v>
      </c>
      <c r="G21" s="30">
        <v>8.4700000000000006</v>
      </c>
      <c r="H21" s="31">
        <v>59</v>
      </c>
      <c r="I21" s="32">
        <v>0</v>
      </c>
      <c r="J21" s="76">
        <v>0</v>
      </c>
      <c r="K21" s="79">
        <f>J21/$F$21</f>
        <v>0</v>
      </c>
      <c r="L21" s="33">
        <v>3</v>
      </c>
      <c r="M21" s="79">
        <f>L21/$F$21</f>
        <v>0.15789473684210525</v>
      </c>
      <c r="N21" s="33">
        <v>5</v>
      </c>
      <c r="O21" s="79">
        <f>N21/$F$21</f>
        <v>0.26315789473684209</v>
      </c>
      <c r="P21" s="33">
        <v>11</v>
      </c>
      <c r="Q21" s="79">
        <f>P21/$F$21</f>
        <v>0.57894736842105265</v>
      </c>
      <c r="R21" s="34"/>
      <c r="S21" s="103"/>
    </row>
    <row r="22" spans="2:19" ht="20.100000000000001" customHeight="1">
      <c r="B22" s="18"/>
      <c r="C22" s="21" t="s">
        <v>28</v>
      </c>
      <c r="D22" s="22" t="s">
        <v>29</v>
      </c>
      <c r="E22" s="22" t="s">
        <v>30</v>
      </c>
      <c r="F22" s="23">
        <v>180</v>
      </c>
      <c r="G22" s="24">
        <v>7.49</v>
      </c>
      <c r="H22" s="23">
        <v>373</v>
      </c>
      <c r="I22" s="25">
        <v>4.8257372654155493E-2</v>
      </c>
      <c r="J22" s="26">
        <v>18</v>
      </c>
      <c r="K22" s="25">
        <f>J22/$F$22</f>
        <v>0.1</v>
      </c>
      <c r="L22" s="26">
        <v>40</v>
      </c>
      <c r="M22" s="25">
        <f>L22/$F$22</f>
        <v>0.22222222222222221</v>
      </c>
      <c r="N22" s="26">
        <v>54</v>
      </c>
      <c r="O22" s="25">
        <f>N22/$F$22</f>
        <v>0.3</v>
      </c>
      <c r="P22" s="26">
        <v>68</v>
      </c>
      <c r="Q22" s="25">
        <f>P22/$F$22</f>
        <v>0.37777777777777777</v>
      </c>
      <c r="R22" s="34"/>
      <c r="S22" s="103"/>
    </row>
    <row r="23" spans="2:19" ht="20.100000000000001" customHeight="1">
      <c r="B23" s="18"/>
      <c r="C23" s="27" t="s">
        <v>31</v>
      </c>
      <c r="D23" s="28" t="s">
        <v>32</v>
      </c>
      <c r="E23" s="28" t="s">
        <v>33</v>
      </c>
      <c r="F23" s="29">
        <v>117</v>
      </c>
      <c r="G23" s="30">
        <v>7.66</v>
      </c>
      <c r="H23" s="31">
        <v>126</v>
      </c>
      <c r="I23" s="32">
        <v>0.14285714285714285</v>
      </c>
      <c r="J23" s="33">
        <v>18</v>
      </c>
      <c r="K23" s="79">
        <f>J23/$F$23</f>
        <v>0.15384615384615385</v>
      </c>
      <c r="L23" s="33">
        <v>19</v>
      </c>
      <c r="M23" s="79">
        <f>L23/$F$23</f>
        <v>0.1623931623931624</v>
      </c>
      <c r="N23" s="33">
        <v>19</v>
      </c>
      <c r="O23" s="79">
        <f>N23/$F$23</f>
        <v>0.1623931623931624</v>
      </c>
      <c r="P23" s="33">
        <v>61</v>
      </c>
      <c r="Q23" s="79">
        <f>P23/$F$23</f>
        <v>0.5213675213675214</v>
      </c>
      <c r="R23" s="34"/>
      <c r="S23" s="103"/>
    </row>
    <row r="24" spans="2:19" ht="20.100000000000001" customHeight="1">
      <c r="B24" s="18"/>
      <c r="C24" s="85" t="s">
        <v>111</v>
      </c>
      <c r="D24" s="85"/>
      <c r="E24" s="85"/>
      <c r="F24" s="35">
        <f>SUM(F14:F23)</f>
        <v>1455</v>
      </c>
      <c r="G24" s="36">
        <f>SUMPRODUCT(F14:F23,G14:G23)/F24</f>
        <v>7.8804810996563575</v>
      </c>
      <c r="H24" s="37">
        <f>SUM(H14:H23)</f>
        <v>2419</v>
      </c>
      <c r="I24" s="38">
        <f>J24/H24</f>
        <v>4.1752790409260027E-2</v>
      </c>
      <c r="J24" s="37">
        <f>SUM(J14:J23)</f>
        <v>101</v>
      </c>
      <c r="K24" s="38">
        <f>J24/F24</f>
        <v>6.941580756013746E-2</v>
      </c>
      <c r="L24" s="37">
        <f>SUM(L14:L23)</f>
        <v>252</v>
      </c>
      <c r="M24" s="38">
        <f>L24/F24</f>
        <v>0.17319587628865979</v>
      </c>
      <c r="N24" s="37">
        <f>SUM(N14:N23)</f>
        <v>369</v>
      </c>
      <c r="O24" s="38">
        <f>N24/F24</f>
        <v>0.2536082474226804</v>
      </c>
      <c r="P24" s="37">
        <f>SUM(P14:P23)</f>
        <v>733</v>
      </c>
      <c r="Q24" s="38">
        <f>P24/F24</f>
        <v>0.50378006872852232</v>
      </c>
      <c r="R24" s="34"/>
      <c r="S24" s="103"/>
    </row>
    <row r="25" spans="2:19">
      <c r="B25" s="39"/>
      <c r="C25" s="84" t="s">
        <v>107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40"/>
      <c r="O25" s="40"/>
      <c r="P25" s="40"/>
      <c r="Q25" s="40"/>
      <c r="R25" s="41"/>
      <c r="S25" s="103"/>
    </row>
    <row r="26" spans="2:19">
      <c r="B26" s="39"/>
      <c r="C26" s="84" t="s">
        <v>108</v>
      </c>
      <c r="D26" s="84"/>
      <c r="E26" s="84"/>
      <c r="F26" s="84"/>
      <c r="G26" s="84"/>
      <c r="H26" s="84"/>
      <c r="I26" s="84"/>
      <c r="J26" s="84"/>
      <c r="K26" s="84"/>
      <c r="L26" s="84"/>
      <c r="M26" s="40"/>
      <c r="N26" s="40"/>
      <c r="O26" s="40"/>
      <c r="P26" s="40"/>
      <c r="Q26" s="40"/>
      <c r="R26" s="41"/>
      <c r="S26" s="103"/>
    </row>
    <row r="27" spans="2:19" ht="3.95" customHeight="1">
      <c r="B27" s="42"/>
      <c r="C27" s="43"/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103"/>
    </row>
    <row r="28" spans="2:19" ht="13.5" thickBot="1">
      <c r="S28" s="103"/>
    </row>
    <row r="29" spans="2:19" s="1" customFormat="1" ht="13.5" thickBot="1">
      <c r="C29" s="86" t="s">
        <v>34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9"/>
      <c r="S29" s="103"/>
    </row>
    <row r="30" spans="2:19" s="10" customFormat="1" ht="6.75" customHeight="1">
      <c r="C30" s="11"/>
      <c r="R30" s="12"/>
      <c r="S30" s="103"/>
    </row>
    <row r="31" spans="2:19" s="10" customFormat="1" ht="3.95" customHeight="1">
      <c r="B31" s="1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03"/>
    </row>
    <row r="32" spans="2:19" s="10" customFormat="1" ht="20.100000000000001" customHeight="1">
      <c r="B32" s="18"/>
      <c r="C32" s="80" t="s">
        <v>1</v>
      </c>
      <c r="D32" s="80"/>
      <c r="E32" s="80" t="s">
        <v>2</v>
      </c>
      <c r="F32" s="80" t="s">
        <v>101</v>
      </c>
      <c r="G32" s="80"/>
      <c r="H32" s="80" t="s">
        <v>109</v>
      </c>
      <c r="I32" s="80"/>
      <c r="J32" s="80"/>
      <c r="K32" s="80"/>
      <c r="L32" s="80"/>
      <c r="M32" s="80"/>
      <c r="N32" s="80"/>
      <c r="O32" s="80"/>
      <c r="P32" s="80"/>
      <c r="Q32" s="80"/>
      <c r="R32" s="19"/>
      <c r="S32" s="103"/>
    </row>
    <row r="33" spans="2:19" s="10" customFormat="1" ht="20.100000000000001" customHeight="1">
      <c r="B33" s="18"/>
      <c r="C33" s="80"/>
      <c r="D33" s="80"/>
      <c r="E33" s="80"/>
      <c r="F33" s="80"/>
      <c r="G33" s="80"/>
      <c r="H33" s="80" t="s">
        <v>97</v>
      </c>
      <c r="I33" s="80" t="s">
        <v>98</v>
      </c>
      <c r="J33" s="80" t="s">
        <v>99</v>
      </c>
      <c r="K33" s="80"/>
      <c r="L33" s="80"/>
      <c r="M33" s="80"/>
      <c r="N33" s="80"/>
      <c r="O33" s="80"/>
      <c r="P33" s="80"/>
      <c r="Q33" s="80"/>
      <c r="R33" s="19"/>
      <c r="S33" s="103"/>
    </row>
    <row r="34" spans="2:19" s="10" customFormat="1" ht="20.100000000000001" customHeight="1">
      <c r="B34" s="18"/>
      <c r="C34" s="80"/>
      <c r="D34" s="80"/>
      <c r="E34" s="80"/>
      <c r="F34" s="80"/>
      <c r="G34" s="80"/>
      <c r="H34" s="80"/>
      <c r="I34" s="80"/>
      <c r="J34" s="80" t="s">
        <v>5</v>
      </c>
      <c r="K34" s="80"/>
      <c r="L34" s="80" t="s">
        <v>6</v>
      </c>
      <c r="M34" s="80"/>
      <c r="N34" s="80" t="s">
        <v>7</v>
      </c>
      <c r="O34" s="80"/>
      <c r="P34" s="80" t="s">
        <v>8</v>
      </c>
      <c r="Q34" s="80"/>
      <c r="R34" s="19"/>
      <c r="S34" s="103"/>
    </row>
    <row r="35" spans="2:19" s="10" customFormat="1" ht="20.100000000000001" customHeight="1">
      <c r="B35" s="18"/>
      <c r="C35" s="80"/>
      <c r="D35" s="80"/>
      <c r="E35" s="80"/>
      <c r="F35" s="80" t="s">
        <v>9</v>
      </c>
      <c r="G35" s="80" t="s">
        <v>110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9"/>
      <c r="S35" s="103"/>
    </row>
    <row r="36" spans="2:19" s="10" customFormat="1" ht="20.100000000000001" customHeight="1">
      <c r="B36" s="18"/>
      <c r="C36" s="80"/>
      <c r="D36" s="80"/>
      <c r="E36" s="80"/>
      <c r="F36" s="80"/>
      <c r="G36" s="80"/>
      <c r="H36" s="80"/>
      <c r="I36" s="80"/>
      <c r="J36" s="20" t="s">
        <v>11</v>
      </c>
      <c r="K36" s="20" t="s">
        <v>12</v>
      </c>
      <c r="L36" s="20" t="s">
        <v>11</v>
      </c>
      <c r="M36" s="20" t="s">
        <v>12</v>
      </c>
      <c r="N36" s="20" t="s">
        <v>11</v>
      </c>
      <c r="O36" s="20" t="s">
        <v>12</v>
      </c>
      <c r="P36" s="20" t="s">
        <v>11</v>
      </c>
      <c r="Q36" s="20" t="s">
        <v>12</v>
      </c>
      <c r="R36" s="19"/>
      <c r="S36" s="103"/>
    </row>
    <row r="37" spans="2:19" ht="20.100000000000001" customHeight="1">
      <c r="B37" s="39"/>
      <c r="C37" s="21">
        <v>200</v>
      </c>
      <c r="D37" s="22" t="s">
        <v>14</v>
      </c>
      <c r="E37" s="22" t="s">
        <v>35</v>
      </c>
      <c r="F37" s="22">
        <v>11</v>
      </c>
      <c r="G37" s="24">
        <v>4.7300000000000004</v>
      </c>
      <c r="H37" s="22">
        <v>13</v>
      </c>
      <c r="I37" s="46">
        <v>0</v>
      </c>
      <c r="J37" s="46">
        <v>0</v>
      </c>
      <c r="K37" s="46">
        <v>0</v>
      </c>
      <c r="L37" s="46">
        <v>2</v>
      </c>
      <c r="M37" s="25">
        <v>0.18181818181818182</v>
      </c>
      <c r="N37" s="46">
        <v>3</v>
      </c>
      <c r="O37" s="25">
        <v>0.27272727272727271</v>
      </c>
      <c r="P37" s="46">
        <v>6</v>
      </c>
      <c r="Q37" s="25">
        <v>0.54545454545454541</v>
      </c>
      <c r="R37" s="41"/>
      <c r="S37" s="103"/>
    </row>
    <row r="38" spans="2:19" ht="20.100000000000001" customHeight="1">
      <c r="B38" s="39"/>
      <c r="C38" s="27" t="s">
        <v>36</v>
      </c>
      <c r="D38" s="28" t="s">
        <v>89</v>
      </c>
      <c r="E38" s="28" t="s">
        <v>19</v>
      </c>
      <c r="F38" s="28">
        <v>63</v>
      </c>
      <c r="G38" s="30">
        <v>3.52</v>
      </c>
      <c r="H38" s="28">
        <v>103</v>
      </c>
      <c r="I38" s="32">
        <v>6.7961165048543687E-2</v>
      </c>
      <c r="J38" s="47">
        <v>7</v>
      </c>
      <c r="K38" s="32">
        <v>0.1111111111111111</v>
      </c>
      <c r="L38" s="47">
        <v>27</v>
      </c>
      <c r="M38" s="32">
        <v>0.42857142857142855</v>
      </c>
      <c r="N38" s="47">
        <v>23</v>
      </c>
      <c r="O38" s="32">
        <v>0.36507936507936506</v>
      </c>
      <c r="P38" s="47">
        <v>6</v>
      </c>
      <c r="Q38" s="32">
        <v>9.5238095238095233E-2</v>
      </c>
      <c r="R38" s="41"/>
      <c r="S38" s="103"/>
    </row>
    <row r="39" spans="2:19" ht="20.100000000000001" customHeight="1">
      <c r="B39" s="39"/>
      <c r="C39" s="21" t="s">
        <v>36</v>
      </c>
      <c r="D39" s="22" t="s">
        <v>89</v>
      </c>
      <c r="E39" s="22" t="s">
        <v>37</v>
      </c>
      <c r="F39" s="22">
        <v>23</v>
      </c>
      <c r="G39" s="24">
        <v>4</v>
      </c>
      <c r="H39" s="22">
        <v>22</v>
      </c>
      <c r="I39" s="25">
        <v>9.0909090909090912E-2</v>
      </c>
      <c r="J39" s="46">
        <v>2</v>
      </c>
      <c r="K39" s="25">
        <v>8.6956521739130432E-2</v>
      </c>
      <c r="L39" s="46">
        <v>10</v>
      </c>
      <c r="M39" s="25">
        <v>0.43478260869565216</v>
      </c>
      <c r="N39" s="46">
        <v>4</v>
      </c>
      <c r="O39" s="25">
        <v>0.17391304347826086</v>
      </c>
      <c r="P39" s="46">
        <v>7</v>
      </c>
      <c r="Q39" s="25">
        <v>0.30434782608695654</v>
      </c>
      <c r="R39" s="41"/>
      <c r="S39" s="103"/>
    </row>
    <row r="40" spans="2:19" ht="20.100000000000001" customHeight="1">
      <c r="B40" s="39"/>
      <c r="C40" s="27">
        <v>220</v>
      </c>
      <c r="D40" s="28" t="s">
        <v>89</v>
      </c>
      <c r="E40" s="28" t="s">
        <v>38</v>
      </c>
      <c r="F40" s="28">
        <v>48</v>
      </c>
      <c r="G40" s="30">
        <v>3.71</v>
      </c>
      <c r="H40" s="28">
        <v>167</v>
      </c>
      <c r="I40" s="32">
        <v>5.9880239520958087E-3</v>
      </c>
      <c r="J40" s="47">
        <v>1</v>
      </c>
      <c r="K40" s="32">
        <v>2.0833333333333332E-2</v>
      </c>
      <c r="L40" s="47">
        <v>24</v>
      </c>
      <c r="M40" s="32">
        <v>0.5</v>
      </c>
      <c r="N40" s="47">
        <v>16</v>
      </c>
      <c r="O40" s="32">
        <v>0.33333333333333331</v>
      </c>
      <c r="P40" s="47">
        <v>7</v>
      </c>
      <c r="Q40" s="32">
        <v>0.14583333333333334</v>
      </c>
      <c r="R40" s="41"/>
      <c r="S40" s="103"/>
    </row>
    <row r="41" spans="2:19" ht="20.100000000000001" customHeight="1">
      <c r="B41" s="39"/>
      <c r="C41" s="21">
        <v>220</v>
      </c>
      <c r="D41" s="22" t="s">
        <v>89</v>
      </c>
      <c r="E41" s="22" t="s">
        <v>105</v>
      </c>
      <c r="F41" s="22">
        <v>4</v>
      </c>
      <c r="G41" s="24">
        <v>2</v>
      </c>
      <c r="H41" s="46">
        <v>0</v>
      </c>
      <c r="I41" s="46">
        <v>0</v>
      </c>
      <c r="J41" s="46">
        <v>4</v>
      </c>
      <c r="K41" s="25">
        <v>1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1"/>
      <c r="S41" s="103"/>
    </row>
    <row r="42" spans="2:19" ht="20.100000000000001" customHeight="1">
      <c r="B42" s="39"/>
      <c r="C42" s="27" t="s">
        <v>20</v>
      </c>
      <c r="D42" s="28" t="s">
        <v>21</v>
      </c>
      <c r="E42" s="28" t="s">
        <v>22</v>
      </c>
      <c r="F42" s="28">
        <v>18</v>
      </c>
      <c r="G42" s="30">
        <v>5.28</v>
      </c>
      <c r="H42" s="28">
        <v>20</v>
      </c>
      <c r="I42" s="77">
        <v>0</v>
      </c>
      <c r="J42" s="47">
        <v>0</v>
      </c>
      <c r="K42" s="47">
        <v>0</v>
      </c>
      <c r="L42" s="47">
        <v>2</v>
      </c>
      <c r="M42" s="32">
        <v>0.1111111111111111</v>
      </c>
      <c r="N42" s="47">
        <v>3</v>
      </c>
      <c r="O42" s="32">
        <v>0.16666666666666666</v>
      </c>
      <c r="P42" s="47">
        <v>13</v>
      </c>
      <c r="Q42" s="32">
        <v>0.72222222222222221</v>
      </c>
      <c r="R42" s="41"/>
      <c r="S42" s="103"/>
    </row>
    <row r="43" spans="2:19" ht="20.100000000000001" customHeight="1">
      <c r="B43" s="39"/>
      <c r="C43" s="21" t="s">
        <v>20</v>
      </c>
      <c r="D43" s="22" t="s">
        <v>21</v>
      </c>
      <c r="E43" s="22" t="s">
        <v>39</v>
      </c>
      <c r="F43" s="22">
        <v>29</v>
      </c>
      <c r="G43" s="24">
        <v>5.38</v>
      </c>
      <c r="H43" s="22">
        <v>44</v>
      </c>
      <c r="I43" s="46">
        <v>0</v>
      </c>
      <c r="J43" s="46">
        <v>0</v>
      </c>
      <c r="K43" s="46">
        <v>0</v>
      </c>
      <c r="L43" s="46">
        <v>4</v>
      </c>
      <c r="M43" s="25">
        <v>0.13793103448275862</v>
      </c>
      <c r="N43" s="46">
        <v>8</v>
      </c>
      <c r="O43" s="25">
        <v>0.27586206896551724</v>
      </c>
      <c r="P43" s="46">
        <v>17</v>
      </c>
      <c r="Q43" s="25">
        <v>0.58620689655172409</v>
      </c>
      <c r="R43" s="41"/>
      <c r="S43" s="103"/>
    </row>
    <row r="44" spans="2:19" ht="20.100000000000001" customHeight="1">
      <c r="B44" s="39"/>
      <c r="C44" s="27">
        <v>240</v>
      </c>
      <c r="D44" s="28" t="s">
        <v>23</v>
      </c>
      <c r="E44" s="28" t="s">
        <v>19</v>
      </c>
      <c r="F44" s="28">
        <v>16</v>
      </c>
      <c r="G44" s="30">
        <v>3.19</v>
      </c>
      <c r="H44" s="28">
        <v>20</v>
      </c>
      <c r="I44" s="32">
        <v>6.9767441860465115E-2</v>
      </c>
      <c r="J44" s="47">
        <v>3</v>
      </c>
      <c r="K44" s="32">
        <v>0.1875</v>
      </c>
      <c r="L44" s="47">
        <v>8</v>
      </c>
      <c r="M44" s="32">
        <v>0.5</v>
      </c>
      <c r="N44" s="47">
        <v>4</v>
      </c>
      <c r="O44" s="32">
        <v>0.25</v>
      </c>
      <c r="P44" s="47">
        <v>1</v>
      </c>
      <c r="Q44" s="32">
        <v>6.25E-2</v>
      </c>
      <c r="R44" s="41"/>
      <c r="S44" s="103"/>
    </row>
    <row r="45" spans="2:19" ht="20.100000000000001" customHeight="1">
      <c r="B45" s="39"/>
      <c r="C45" s="21">
        <v>240</v>
      </c>
      <c r="D45" s="22" t="s">
        <v>23</v>
      </c>
      <c r="E45" s="22" t="s">
        <v>38</v>
      </c>
      <c r="F45" s="22">
        <v>29</v>
      </c>
      <c r="G45" s="24">
        <v>4.21</v>
      </c>
      <c r="H45" s="22">
        <v>43</v>
      </c>
      <c r="I45" s="46">
        <v>0</v>
      </c>
      <c r="J45" s="46">
        <v>0</v>
      </c>
      <c r="K45" s="62">
        <v>0</v>
      </c>
      <c r="L45" s="46">
        <v>12</v>
      </c>
      <c r="M45" s="25">
        <v>0.41379310344827586</v>
      </c>
      <c r="N45" s="46">
        <v>8</v>
      </c>
      <c r="O45" s="25">
        <v>0.27586206896551724</v>
      </c>
      <c r="P45" s="46">
        <v>9</v>
      </c>
      <c r="Q45" s="25">
        <v>0.31034482758620691</v>
      </c>
      <c r="R45" s="41"/>
      <c r="S45" s="103"/>
    </row>
    <row r="46" spans="2:19" ht="20.100000000000001" customHeight="1">
      <c r="B46" s="39"/>
      <c r="C46" s="27">
        <v>240</v>
      </c>
      <c r="D46" s="28" t="s">
        <v>23</v>
      </c>
      <c r="E46" s="28" t="s">
        <v>24</v>
      </c>
      <c r="F46" s="28">
        <v>4</v>
      </c>
      <c r="G46" s="30">
        <v>3.5</v>
      </c>
      <c r="H46" s="28">
        <v>6</v>
      </c>
      <c r="I46" s="77">
        <v>0</v>
      </c>
      <c r="J46" s="47">
        <v>0</v>
      </c>
      <c r="K46" s="47">
        <v>0</v>
      </c>
      <c r="L46" s="47">
        <v>2</v>
      </c>
      <c r="M46" s="32">
        <v>0.5</v>
      </c>
      <c r="N46" s="47">
        <v>2</v>
      </c>
      <c r="O46" s="32">
        <v>0.5</v>
      </c>
      <c r="P46" s="47">
        <v>0</v>
      </c>
      <c r="Q46" s="47">
        <v>0</v>
      </c>
      <c r="R46" s="41"/>
      <c r="S46" s="103"/>
    </row>
    <row r="47" spans="2:19" ht="20.100000000000001" customHeight="1">
      <c r="B47" s="39"/>
      <c r="C47" s="21">
        <v>240</v>
      </c>
      <c r="D47" s="22" t="s">
        <v>23</v>
      </c>
      <c r="E47" s="22" t="s">
        <v>40</v>
      </c>
      <c r="F47" s="22">
        <v>29</v>
      </c>
      <c r="G47" s="24">
        <v>3.38</v>
      </c>
      <c r="H47" s="22">
        <v>43</v>
      </c>
      <c r="I47" s="25">
        <v>0.29268292682926828</v>
      </c>
      <c r="J47" s="46">
        <v>12</v>
      </c>
      <c r="K47" s="25">
        <v>0.41379310344827586</v>
      </c>
      <c r="L47" s="46">
        <v>6</v>
      </c>
      <c r="M47" s="25">
        <v>0.20689655172413793</v>
      </c>
      <c r="N47" s="46">
        <v>5</v>
      </c>
      <c r="O47" s="25">
        <v>0.17241379310344829</v>
      </c>
      <c r="P47" s="46">
        <v>6</v>
      </c>
      <c r="Q47" s="25">
        <v>0.20689655172413793</v>
      </c>
      <c r="R47" s="41"/>
      <c r="S47" s="103"/>
    </row>
    <row r="48" spans="2:19" ht="20.100000000000001" customHeight="1">
      <c r="B48" s="39"/>
      <c r="C48" s="27">
        <v>250</v>
      </c>
      <c r="D48" s="28" t="s">
        <v>25</v>
      </c>
      <c r="E48" s="28" t="s">
        <v>26</v>
      </c>
      <c r="F48" s="28">
        <v>17</v>
      </c>
      <c r="G48" s="30">
        <v>4.71</v>
      </c>
      <c r="H48" s="28">
        <v>41</v>
      </c>
      <c r="I48" s="32">
        <v>4.4444444444444446E-2</v>
      </c>
      <c r="J48" s="47">
        <v>2</v>
      </c>
      <c r="K48" s="32">
        <v>0.11764705882352941</v>
      </c>
      <c r="L48" s="47">
        <v>8</v>
      </c>
      <c r="M48" s="32">
        <v>0.47058823529411764</v>
      </c>
      <c r="N48" s="47">
        <v>4</v>
      </c>
      <c r="O48" s="32">
        <v>0.23529411764705882</v>
      </c>
      <c r="P48" s="47">
        <v>3</v>
      </c>
      <c r="Q48" s="32">
        <v>0.17647058823529413</v>
      </c>
      <c r="R48" s="41"/>
      <c r="S48" s="103"/>
    </row>
    <row r="49" spans="2:19" ht="20.100000000000001" customHeight="1">
      <c r="B49" s="39"/>
      <c r="C49" s="21">
        <v>270</v>
      </c>
      <c r="D49" s="22" t="s">
        <v>29</v>
      </c>
      <c r="E49" s="22" t="s">
        <v>30</v>
      </c>
      <c r="F49" s="22">
        <v>39</v>
      </c>
      <c r="G49" s="24">
        <v>4.2300000000000004</v>
      </c>
      <c r="H49" s="22">
        <v>45</v>
      </c>
      <c r="I49" s="25">
        <v>0.05</v>
      </c>
      <c r="J49" s="46">
        <v>1</v>
      </c>
      <c r="K49" s="25">
        <v>2.564102564102564E-2</v>
      </c>
      <c r="L49" s="46">
        <v>18</v>
      </c>
      <c r="M49" s="25">
        <v>0.46153846153846156</v>
      </c>
      <c r="N49" s="46">
        <v>11</v>
      </c>
      <c r="O49" s="25">
        <v>0.28205128205128205</v>
      </c>
      <c r="P49" s="46">
        <v>9</v>
      </c>
      <c r="Q49" s="25">
        <v>0.23076923076923078</v>
      </c>
      <c r="R49" s="41"/>
      <c r="S49" s="103"/>
    </row>
    <row r="50" spans="2:19" ht="20.100000000000001" customHeight="1">
      <c r="B50" s="39"/>
      <c r="C50" s="27">
        <v>280</v>
      </c>
      <c r="D50" s="28" t="s">
        <v>41</v>
      </c>
      <c r="E50" s="28" t="s">
        <v>42</v>
      </c>
      <c r="F50" s="28">
        <v>15</v>
      </c>
      <c r="G50" s="30">
        <v>3.53</v>
      </c>
      <c r="H50" s="28">
        <v>20</v>
      </c>
      <c r="I50" s="32">
        <v>0.44444444444444442</v>
      </c>
      <c r="J50" s="47">
        <v>4</v>
      </c>
      <c r="K50" s="32">
        <v>0.26666666666666666</v>
      </c>
      <c r="L50" s="47">
        <v>5</v>
      </c>
      <c r="M50" s="32">
        <v>0.33333333333333331</v>
      </c>
      <c r="N50" s="47">
        <v>4</v>
      </c>
      <c r="O50" s="32">
        <v>0.26666666666666666</v>
      </c>
      <c r="P50" s="47">
        <v>2</v>
      </c>
      <c r="Q50" s="32">
        <v>0.13333333333333333</v>
      </c>
      <c r="R50" s="41"/>
      <c r="S50" s="103"/>
    </row>
    <row r="51" spans="2:19" ht="20.100000000000001" customHeight="1">
      <c r="B51" s="39"/>
      <c r="C51" s="21">
        <v>280</v>
      </c>
      <c r="D51" s="22" t="s">
        <v>41</v>
      </c>
      <c r="E51" s="22" t="s">
        <v>43</v>
      </c>
      <c r="F51" s="22">
        <v>6</v>
      </c>
      <c r="G51" s="24">
        <v>3.33</v>
      </c>
      <c r="H51" s="22">
        <v>9</v>
      </c>
      <c r="I51" s="25">
        <v>3.5714285714285712E-2</v>
      </c>
      <c r="J51" s="46">
        <v>2</v>
      </c>
      <c r="K51" s="25">
        <v>0.33333333333333331</v>
      </c>
      <c r="L51" s="46">
        <v>2</v>
      </c>
      <c r="M51" s="25">
        <v>0.33333333333333331</v>
      </c>
      <c r="N51" s="46">
        <v>0</v>
      </c>
      <c r="O51" s="46">
        <v>0</v>
      </c>
      <c r="P51" s="46">
        <v>2</v>
      </c>
      <c r="Q51" s="25">
        <v>0.33333333333333331</v>
      </c>
      <c r="R51" s="41"/>
      <c r="S51" s="103"/>
    </row>
    <row r="52" spans="2:19" ht="20.100000000000001" customHeight="1">
      <c r="B52" s="39"/>
      <c r="C52" s="27">
        <v>300</v>
      </c>
      <c r="D52" s="28" t="s">
        <v>44</v>
      </c>
      <c r="E52" s="28" t="s">
        <v>22</v>
      </c>
      <c r="F52" s="28">
        <v>25</v>
      </c>
      <c r="G52" s="30">
        <v>2.96</v>
      </c>
      <c r="H52" s="28">
        <v>56</v>
      </c>
      <c r="I52" s="32">
        <v>0.10126582278481014</v>
      </c>
      <c r="J52" s="47">
        <v>8</v>
      </c>
      <c r="K52" s="32">
        <v>0.32</v>
      </c>
      <c r="L52" s="47">
        <v>12</v>
      </c>
      <c r="M52" s="32">
        <v>0.48</v>
      </c>
      <c r="N52" s="47">
        <v>3</v>
      </c>
      <c r="O52" s="32">
        <v>0.12</v>
      </c>
      <c r="P52" s="47">
        <v>2</v>
      </c>
      <c r="Q52" s="32">
        <v>0.08</v>
      </c>
      <c r="R52" s="41"/>
      <c r="S52" s="103"/>
    </row>
    <row r="53" spans="2:19" ht="20.100000000000001" customHeight="1">
      <c r="B53" s="39"/>
      <c r="C53" s="21">
        <v>310</v>
      </c>
      <c r="D53" s="22" t="s">
        <v>45</v>
      </c>
      <c r="E53" s="22" t="s">
        <v>46</v>
      </c>
      <c r="F53" s="22">
        <v>31</v>
      </c>
      <c r="G53" s="24">
        <v>3.2903225806451615</v>
      </c>
      <c r="H53" s="22">
        <v>79</v>
      </c>
      <c r="I53" s="25">
        <v>6.6666666666666666E-2</v>
      </c>
      <c r="J53" s="46">
        <v>2</v>
      </c>
      <c r="K53" s="25">
        <v>6.4516129032258063E-2</v>
      </c>
      <c r="L53" s="46">
        <v>19</v>
      </c>
      <c r="M53" s="25">
        <v>0.61290322580645162</v>
      </c>
      <c r="N53" s="46">
        <v>9</v>
      </c>
      <c r="O53" s="25">
        <v>0.29032258064516131</v>
      </c>
      <c r="P53" s="46">
        <v>1</v>
      </c>
      <c r="Q53" s="25">
        <v>3.2258064516129031E-2</v>
      </c>
      <c r="R53" s="41"/>
      <c r="S53" s="103"/>
    </row>
    <row r="54" spans="2:19" ht="20.100000000000001" customHeight="1">
      <c r="B54" s="39"/>
      <c r="C54" s="27">
        <v>330</v>
      </c>
      <c r="D54" s="28" t="s">
        <v>90</v>
      </c>
      <c r="E54" s="28" t="s">
        <v>100</v>
      </c>
      <c r="F54" s="28">
        <v>8</v>
      </c>
      <c r="G54" s="30">
        <v>2.63</v>
      </c>
      <c r="H54" s="28">
        <v>30</v>
      </c>
      <c r="I54" s="32">
        <v>0.13636363636363635</v>
      </c>
      <c r="J54" s="47">
        <v>3</v>
      </c>
      <c r="K54" s="32">
        <v>0.375</v>
      </c>
      <c r="L54" s="47">
        <v>5</v>
      </c>
      <c r="M54" s="32">
        <v>0.625</v>
      </c>
      <c r="N54" s="47">
        <v>0</v>
      </c>
      <c r="O54" s="47">
        <v>0</v>
      </c>
      <c r="P54" s="47">
        <v>0</v>
      </c>
      <c r="Q54" s="47">
        <v>0</v>
      </c>
      <c r="R54" s="41"/>
      <c r="S54" s="103"/>
    </row>
    <row r="55" spans="2:19" ht="20.100000000000001" customHeight="1">
      <c r="B55" s="39"/>
      <c r="C55" s="21">
        <v>340</v>
      </c>
      <c r="D55" s="22" t="s">
        <v>47</v>
      </c>
      <c r="E55" s="22" t="s">
        <v>37</v>
      </c>
      <c r="F55" s="22">
        <v>11</v>
      </c>
      <c r="G55" s="24">
        <v>3.55</v>
      </c>
      <c r="H55" s="22">
        <v>22</v>
      </c>
      <c r="I55" s="25">
        <v>0</v>
      </c>
      <c r="J55" s="46">
        <v>0</v>
      </c>
      <c r="K55" s="62">
        <v>0</v>
      </c>
      <c r="L55" s="46">
        <v>6</v>
      </c>
      <c r="M55" s="25">
        <v>0.54545454545454541</v>
      </c>
      <c r="N55" s="46">
        <v>4</v>
      </c>
      <c r="O55" s="25">
        <v>0.36363636363636365</v>
      </c>
      <c r="P55" s="46">
        <v>1</v>
      </c>
      <c r="Q55" s="25">
        <v>9.0909090909090912E-2</v>
      </c>
      <c r="R55" s="41"/>
      <c r="S55" s="103"/>
    </row>
    <row r="56" spans="2:19" ht="20.100000000000001" customHeight="1">
      <c r="B56" s="39"/>
      <c r="C56" s="83" t="s">
        <v>112</v>
      </c>
      <c r="D56" s="83"/>
      <c r="E56" s="83"/>
      <c r="F56" s="48">
        <f>SUM(F37:F55)</f>
        <v>426</v>
      </c>
      <c r="G56" s="49">
        <f>SUMPRODUCT(F37:F55,G37:G55)/F56</f>
        <v>3.8547887323943657</v>
      </c>
      <c r="H56" s="50">
        <f>SUM(H37:H55)</f>
        <v>783</v>
      </c>
      <c r="I56" s="51">
        <f>J56/H56</f>
        <v>6.5134099616858232E-2</v>
      </c>
      <c r="J56" s="52">
        <f>SUM(J37:J55)</f>
        <v>51</v>
      </c>
      <c r="K56" s="51">
        <f>J56/F56</f>
        <v>0.11971830985915492</v>
      </c>
      <c r="L56" s="52">
        <f>SUM(L37:L55)</f>
        <v>172</v>
      </c>
      <c r="M56" s="51">
        <f>L56/F56</f>
        <v>0.40375586854460094</v>
      </c>
      <c r="N56" s="52">
        <f>SUM(N37:N55)</f>
        <v>111</v>
      </c>
      <c r="O56" s="51">
        <f>N56/F56</f>
        <v>0.26056338028169013</v>
      </c>
      <c r="P56" s="50">
        <f>SUM(P37:P55)</f>
        <v>92</v>
      </c>
      <c r="Q56" s="51">
        <f>P56/F56</f>
        <v>0.215962441314554</v>
      </c>
      <c r="R56" s="41"/>
      <c r="S56" s="103"/>
    </row>
    <row r="57" spans="2:19">
      <c r="B57" s="39"/>
      <c r="C57" s="84" t="s">
        <v>107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40"/>
      <c r="O57" s="40"/>
      <c r="P57" s="40"/>
      <c r="Q57" s="40"/>
      <c r="R57" s="41"/>
      <c r="S57" s="103"/>
    </row>
    <row r="58" spans="2:19">
      <c r="B58" s="39"/>
      <c r="C58" s="84" t="s">
        <v>108</v>
      </c>
      <c r="D58" s="84"/>
      <c r="E58" s="84"/>
      <c r="F58" s="84"/>
      <c r="G58" s="84"/>
      <c r="H58" s="84"/>
      <c r="I58" s="84"/>
      <c r="J58" s="84"/>
      <c r="K58" s="84"/>
      <c r="L58" s="84"/>
      <c r="M58" s="40"/>
      <c r="N58" s="40"/>
      <c r="O58" s="40"/>
      <c r="P58" s="40"/>
      <c r="Q58" s="40"/>
      <c r="R58" s="41"/>
      <c r="S58" s="103"/>
    </row>
    <row r="59" spans="2:19" ht="3.95" customHeight="1">
      <c r="B59" s="4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4"/>
      <c r="S59" s="103"/>
    </row>
    <row r="60" spans="2:19" ht="13.5" thickBot="1">
      <c r="S60" s="103"/>
    </row>
    <row r="61" spans="2:19" s="6" customFormat="1" ht="13.5" thickBot="1">
      <c r="C61" s="86" t="s">
        <v>48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13"/>
      <c r="S61" s="103"/>
    </row>
    <row r="62" spans="2:19" s="10" customFormat="1" ht="6.75" customHeight="1">
      <c r="C62" s="11"/>
      <c r="R62" s="12"/>
      <c r="S62" s="103"/>
    </row>
    <row r="63" spans="2:19" s="10" customFormat="1" ht="3.95" customHeight="1">
      <c r="B63" s="14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03"/>
    </row>
    <row r="64" spans="2:19" s="10" customFormat="1" ht="20.100000000000001" customHeight="1">
      <c r="B64" s="18"/>
      <c r="C64" s="80" t="s">
        <v>1</v>
      </c>
      <c r="D64" s="80"/>
      <c r="E64" s="80" t="s">
        <v>2</v>
      </c>
      <c r="F64" s="80" t="s">
        <v>101</v>
      </c>
      <c r="G64" s="80"/>
      <c r="H64" s="80" t="s">
        <v>109</v>
      </c>
      <c r="I64" s="80"/>
      <c r="J64" s="80"/>
      <c r="K64" s="80"/>
      <c r="L64" s="80"/>
      <c r="M64" s="80"/>
      <c r="N64" s="80"/>
      <c r="O64" s="80"/>
      <c r="P64" s="80"/>
      <c r="Q64" s="80"/>
      <c r="R64" s="19"/>
      <c r="S64" s="103"/>
    </row>
    <row r="65" spans="2:19" s="10" customFormat="1" ht="20.100000000000001" customHeight="1">
      <c r="B65" s="18"/>
      <c r="C65" s="80"/>
      <c r="D65" s="80"/>
      <c r="E65" s="80"/>
      <c r="F65" s="80"/>
      <c r="G65" s="80"/>
      <c r="H65" s="80" t="s">
        <v>97</v>
      </c>
      <c r="I65" s="80" t="s">
        <v>98</v>
      </c>
      <c r="J65" s="80" t="s">
        <v>99</v>
      </c>
      <c r="K65" s="80"/>
      <c r="L65" s="80"/>
      <c r="M65" s="80"/>
      <c r="N65" s="80"/>
      <c r="O65" s="80"/>
      <c r="P65" s="80"/>
      <c r="Q65" s="80"/>
      <c r="R65" s="19"/>
      <c r="S65" s="103"/>
    </row>
    <row r="66" spans="2:19" s="10" customFormat="1" ht="20.100000000000001" customHeight="1">
      <c r="B66" s="18"/>
      <c r="C66" s="80"/>
      <c r="D66" s="80"/>
      <c r="E66" s="80"/>
      <c r="F66" s="80"/>
      <c r="G66" s="80"/>
      <c r="H66" s="80"/>
      <c r="I66" s="80"/>
      <c r="J66" s="80" t="s">
        <v>5</v>
      </c>
      <c r="K66" s="80"/>
      <c r="L66" s="80" t="s">
        <v>6</v>
      </c>
      <c r="M66" s="80"/>
      <c r="N66" s="80" t="s">
        <v>7</v>
      </c>
      <c r="O66" s="80"/>
      <c r="P66" s="80" t="s">
        <v>8</v>
      </c>
      <c r="Q66" s="80"/>
      <c r="R66" s="19"/>
      <c r="S66" s="103"/>
    </row>
    <row r="67" spans="2:19" s="10" customFormat="1" ht="20.100000000000001" customHeight="1">
      <c r="B67" s="18"/>
      <c r="C67" s="80"/>
      <c r="D67" s="80"/>
      <c r="E67" s="80"/>
      <c r="F67" s="80" t="s">
        <v>9</v>
      </c>
      <c r="G67" s="80" t="s">
        <v>110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19"/>
      <c r="S67" s="103"/>
    </row>
    <row r="68" spans="2:19" s="10" customFormat="1" ht="20.100000000000001" customHeight="1">
      <c r="B68" s="18"/>
      <c r="C68" s="80"/>
      <c r="D68" s="80"/>
      <c r="E68" s="80"/>
      <c r="F68" s="80"/>
      <c r="G68" s="80"/>
      <c r="H68" s="80"/>
      <c r="I68" s="80"/>
      <c r="J68" s="20" t="s">
        <v>11</v>
      </c>
      <c r="K68" s="20" t="s">
        <v>12</v>
      </c>
      <c r="L68" s="20" t="s">
        <v>11</v>
      </c>
      <c r="M68" s="20" t="s">
        <v>12</v>
      </c>
      <c r="N68" s="20" t="s">
        <v>11</v>
      </c>
      <c r="O68" s="20" t="s">
        <v>12</v>
      </c>
      <c r="P68" s="20" t="s">
        <v>11</v>
      </c>
      <c r="Q68" s="20" t="s">
        <v>12</v>
      </c>
      <c r="R68" s="19"/>
      <c r="S68" s="103"/>
    </row>
    <row r="69" spans="2:19" ht="20.100000000000001" customHeight="1">
      <c r="B69" s="39"/>
      <c r="C69" s="21">
        <v>200</v>
      </c>
      <c r="D69" s="22" t="s">
        <v>14</v>
      </c>
      <c r="E69" s="22" t="s">
        <v>49</v>
      </c>
      <c r="F69" s="22">
        <v>15</v>
      </c>
      <c r="G69" s="24">
        <v>3.73</v>
      </c>
      <c r="H69" s="55">
        <v>24</v>
      </c>
      <c r="I69" s="25">
        <v>0.29166666666666669</v>
      </c>
      <c r="J69" s="46">
        <v>7</v>
      </c>
      <c r="K69" s="25">
        <v>0.46666666666666667</v>
      </c>
      <c r="L69" s="56">
        <v>6</v>
      </c>
      <c r="M69" s="25">
        <v>0.4</v>
      </c>
      <c r="N69" s="46">
        <v>1</v>
      </c>
      <c r="O69" s="25">
        <v>6.6666666666666666E-2</v>
      </c>
      <c r="P69" s="46">
        <v>1</v>
      </c>
      <c r="Q69" s="25">
        <v>6.6666666666666666E-2</v>
      </c>
      <c r="R69" s="41"/>
      <c r="S69" s="103"/>
    </row>
    <row r="70" spans="2:19" ht="29.25" customHeight="1">
      <c r="B70" s="39"/>
      <c r="C70" s="96">
        <v>250</v>
      </c>
      <c r="D70" s="99" t="s">
        <v>25</v>
      </c>
      <c r="E70" s="78" t="s">
        <v>114</v>
      </c>
      <c r="F70" s="28">
        <v>105</v>
      </c>
      <c r="G70" s="30">
        <v>5.84</v>
      </c>
      <c r="H70" s="90">
        <v>220</v>
      </c>
      <c r="I70" s="93">
        <v>5.5E-2</v>
      </c>
      <c r="J70" s="47">
        <v>12</v>
      </c>
      <c r="K70" s="32">
        <v>0.114</v>
      </c>
      <c r="L70" s="47">
        <v>15</v>
      </c>
      <c r="M70" s="32">
        <v>0.14299999999999999</v>
      </c>
      <c r="N70" s="47">
        <v>23</v>
      </c>
      <c r="O70" s="32">
        <v>0.219</v>
      </c>
      <c r="P70" s="47">
        <v>55</v>
      </c>
      <c r="Q70" s="32">
        <v>0.52400000000000002</v>
      </c>
      <c r="R70" s="41"/>
      <c r="S70" s="103"/>
    </row>
    <row r="71" spans="2:19" ht="23.25" customHeight="1">
      <c r="B71" s="39"/>
      <c r="C71" s="97"/>
      <c r="D71" s="100"/>
      <c r="E71" s="78" t="s">
        <v>115</v>
      </c>
      <c r="F71" s="28">
        <v>10</v>
      </c>
      <c r="G71" s="30">
        <v>6.6</v>
      </c>
      <c r="H71" s="91"/>
      <c r="I71" s="94"/>
      <c r="J71" s="47">
        <v>0</v>
      </c>
      <c r="K71" s="32">
        <v>0</v>
      </c>
      <c r="L71" s="47">
        <v>2</v>
      </c>
      <c r="M71" s="32">
        <v>0.2</v>
      </c>
      <c r="N71" s="47">
        <v>3</v>
      </c>
      <c r="O71" s="32">
        <v>0.3</v>
      </c>
      <c r="P71" s="47">
        <v>5</v>
      </c>
      <c r="Q71" s="32">
        <v>0.5</v>
      </c>
      <c r="R71" s="41"/>
      <c r="S71" s="103"/>
    </row>
    <row r="72" spans="2:19" ht="27.75" customHeight="1">
      <c r="B72" s="39"/>
      <c r="C72" s="98"/>
      <c r="D72" s="101"/>
      <c r="E72" s="78" t="s">
        <v>116</v>
      </c>
      <c r="F72" s="28">
        <v>14</v>
      </c>
      <c r="G72" s="30">
        <v>5.79</v>
      </c>
      <c r="H72" s="92"/>
      <c r="I72" s="95"/>
      <c r="J72" s="47">
        <v>1</v>
      </c>
      <c r="K72" s="32">
        <f>J72/F72</f>
        <v>7.1428571428571425E-2</v>
      </c>
      <c r="L72" s="47">
        <v>3</v>
      </c>
      <c r="M72" s="32">
        <f>L72/F72</f>
        <v>0.21428571428571427</v>
      </c>
      <c r="N72" s="47">
        <v>2</v>
      </c>
      <c r="O72" s="32">
        <f>N72/F72</f>
        <v>0.14285714285714285</v>
      </c>
      <c r="P72" s="47">
        <v>8</v>
      </c>
      <c r="Q72" s="32">
        <f>P72/F72</f>
        <v>0.5714285714285714</v>
      </c>
      <c r="R72" s="41"/>
      <c r="S72" s="103"/>
    </row>
    <row r="73" spans="2:19" ht="20.100000000000001" customHeight="1">
      <c r="B73" s="39"/>
      <c r="C73" s="21">
        <v>270</v>
      </c>
      <c r="D73" s="22" t="s">
        <v>29</v>
      </c>
      <c r="E73" s="22" t="s">
        <v>50</v>
      </c>
      <c r="F73" s="22">
        <v>38</v>
      </c>
      <c r="G73" s="24">
        <v>7.32</v>
      </c>
      <c r="H73" s="55">
        <v>100</v>
      </c>
      <c r="I73" s="25">
        <v>0</v>
      </c>
      <c r="J73" s="46">
        <v>0</v>
      </c>
      <c r="K73" s="46">
        <v>0</v>
      </c>
      <c r="L73" s="56">
        <v>2</v>
      </c>
      <c r="M73" s="25">
        <v>5.2631578947368418E-2</v>
      </c>
      <c r="N73" s="46">
        <v>7</v>
      </c>
      <c r="O73" s="25">
        <v>0.18421052631578946</v>
      </c>
      <c r="P73" s="46">
        <v>29</v>
      </c>
      <c r="Q73" s="25">
        <v>0.76315789473684215</v>
      </c>
      <c r="R73" s="41"/>
      <c r="S73" s="103"/>
    </row>
    <row r="74" spans="2:19" ht="20.100000000000001" customHeight="1">
      <c r="B74" s="39"/>
      <c r="C74" s="27">
        <v>270</v>
      </c>
      <c r="D74" s="28" t="s">
        <v>29</v>
      </c>
      <c r="E74" s="28" t="s">
        <v>51</v>
      </c>
      <c r="F74" s="28">
        <v>58</v>
      </c>
      <c r="G74" s="30">
        <v>7</v>
      </c>
      <c r="H74" s="33">
        <v>103</v>
      </c>
      <c r="I74" s="32">
        <v>9.7087378640776691E-3</v>
      </c>
      <c r="J74" s="47">
        <v>1</v>
      </c>
      <c r="K74" s="32">
        <v>1.7241379310344827E-2</v>
      </c>
      <c r="L74" s="47">
        <v>4</v>
      </c>
      <c r="M74" s="32">
        <v>6.8965517241379309E-2</v>
      </c>
      <c r="N74" s="47">
        <v>17</v>
      </c>
      <c r="O74" s="32">
        <v>0.29310344827586204</v>
      </c>
      <c r="P74" s="47">
        <v>36</v>
      </c>
      <c r="Q74" s="32">
        <v>0.62068965517241381</v>
      </c>
      <c r="R74" s="41"/>
      <c r="S74" s="103"/>
    </row>
    <row r="75" spans="2:19" ht="20.100000000000001" customHeight="1">
      <c r="B75" s="39"/>
      <c r="C75" s="21">
        <v>280</v>
      </c>
      <c r="D75" s="22" t="s">
        <v>41</v>
      </c>
      <c r="E75" s="22" t="s">
        <v>52</v>
      </c>
      <c r="F75" s="22">
        <v>9</v>
      </c>
      <c r="G75" s="24">
        <v>6</v>
      </c>
      <c r="H75" s="55">
        <v>19</v>
      </c>
      <c r="I75" s="25">
        <v>0</v>
      </c>
      <c r="J75" s="46">
        <v>0</v>
      </c>
      <c r="K75" s="46">
        <v>0</v>
      </c>
      <c r="L75" s="56">
        <v>1</v>
      </c>
      <c r="M75" s="25">
        <v>0.1111111111111111</v>
      </c>
      <c r="N75" s="46">
        <v>5</v>
      </c>
      <c r="O75" s="25">
        <v>0.55555555555555558</v>
      </c>
      <c r="P75" s="46">
        <v>3</v>
      </c>
      <c r="Q75" s="25">
        <v>0.33333333333333331</v>
      </c>
      <c r="R75" s="41"/>
      <c r="S75" s="103"/>
    </row>
    <row r="76" spans="2:19" ht="20.100000000000001" customHeight="1">
      <c r="B76" s="39"/>
      <c r="C76" s="27">
        <v>280</v>
      </c>
      <c r="D76" s="28" t="s">
        <v>41</v>
      </c>
      <c r="E76" s="28" t="s">
        <v>53</v>
      </c>
      <c r="F76" s="28">
        <v>21</v>
      </c>
      <c r="G76" s="30">
        <v>3.81</v>
      </c>
      <c r="H76" s="33">
        <v>41</v>
      </c>
      <c r="I76" s="32">
        <v>0.24390243902439024</v>
      </c>
      <c r="J76" s="47">
        <v>10</v>
      </c>
      <c r="K76" s="32">
        <v>0.47619047619047616</v>
      </c>
      <c r="L76" s="47">
        <v>5</v>
      </c>
      <c r="M76" s="32">
        <v>0.23809523809523808</v>
      </c>
      <c r="N76" s="47">
        <v>5</v>
      </c>
      <c r="O76" s="32">
        <v>0.23809523809523808</v>
      </c>
      <c r="P76" s="47">
        <v>1</v>
      </c>
      <c r="Q76" s="32">
        <v>4.7619047619047616E-2</v>
      </c>
      <c r="R76" s="41"/>
      <c r="S76" s="103"/>
    </row>
    <row r="77" spans="2:19" ht="20.100000000000001" customHeight="1">
      <c r="B77" s="39"/>
      <c r="C77" s="21">
        <v>280</v>
      </c>
      <c r="D77" s="22" t="s">
        <v>41</v>
      </c>
      <c r="E77" s="22" t="s">
        <v>54</v>
      </c>
      <c r="F77" s="22">
        <v>27</v>
      </c>
      <c r="G77" s="24">
        <v>5.63</v>
      </c>
      <c r="H77" s="55">
        <v>60</v>
      </c>
      <c r="I77" s="25">
        <v>0.1</v>
      </c>
      <c r="J77" s="46">
        <v>6</v>
      </c>
      <c r="K77" s="25">
        <v>0.22222222222222221</v>
      </c>
      <c r="L77" s="56">
        <v>2</v>
      </c>
      <c r="M77" s="25">
        <v>7.407407407407407E-2</v>
      </c>
      <c r="N77" s="46">
        <v>6</v>
      </c>
      <c r="O77" s="25">
        <v>0.22222222222222221</v>
      </c>
      <c r="P77" s="46">
        <v>13</v>
      </c>
      <c r="Q77" s="25">
        <v>0.48148148148148145</v>
      </c>
      <c r="R77" s="41"/>
      <c r="S77" s="103"/>
    </row>
    <row r="78" spans="2:19" ht="20.100000000000001" customHeight="1">
      <c r="B78" s="39"/>
      <c r="C78" s="27">
        <v>300</v>
      </c>
      <c r="D78" s="28" t="s">
        <v>44</v>
      </c>
      <c r="E78" s="28" t="s">
        <v>55</v>
      </c>
      <c r="F78" s="28">
        <v>65</v>
      </c>
      <c r="G78" s="30">
        <v>4.22</v>
      </c>
      <c r="H78" s="33">
        <v>116</v>
      </c>
      <c r="I78" s="32">
        <v>0.12931034482758622</v>
      </c>
      <c r="J78" s="47">
        <v>15</v>
      </c>
      <c r="K78" s="32">
        <v>0.23076923076923078</v>
      </c>
      <c r="L78" s="47">
        <v>30</v>
      </c>
      <c r="M78" s="32">
        <v>0.46153846153846156</v>
      </c>
      <c r="N78" s="47">
        <v>13</v>
      </c>
      <c r="O78" s="32">
        <v>0.2</v>
      </c>
      <c r="P78" s="47">
        <v>7</v>
      </c>
      <c r="Q78" s="32">
        <v>0.1076923076923077</v>
      </c>
      <c r="R78" s="41"/>
      <c r="S78" s="103"/>
    </row>
    <row r="79" spans="2:19" ht="20.100000000000001" customHeight="1">
      <c r="B79" s="39"/>
      <c r="C79" s="21">
        <v>300</v>
      </c>
      <c r="D79" s="22" t="s">
        <v>44</v>
      </c>
      <c r="E79" s="22" t="s">
        <v>56</v>
      </c>
      <c r="F79" s="22">
        <v>64</v>
      </c>
      <c r="G79" s="24">
        <v>4.78</v>
      </c>
      <c r="H79" s="55">
        <v>157</v>
      </c>
      <c r="I79" s="25">
        <v>3.8216560509554139E-2</v>
      </c>
      <c r="J79" s="46">
        <v>6</v>
      </c>
      <c r="K79" s="25">
        <v>9.375E-2</v>
      </c>
      <c r="L79" s="56">
        <v>24</v>
      </c>
      <c r="M79" s="25">
        <v>0.375</v>
      </c>
      <c r="N79" s="46">
        <v>17</v>
      </c>
      <c r="O79" s="25">
        <v>0.265625</v>
      </c>
      <c r="P79" s="46">
        <v>17</v>
      </c>
      <c r="Q79" s="25">
        <v>0.265625</v>
      </c>
      <c r="R79" s="41"/>
      <c r="S79" s="103"/>
    </row>
    <row r="80" spans="2:19" ht="20.100000000000001" customHeight="1">
      <c r="B80" s="39"/>
      <c r="C80" s="27">
        <v>300</v>
      </c>
      <c r="D80" s="28" t="s">
        <v>44</v>
      </c>
      <c r="E80" s="28" t="s">
        <v>57</v>
      </c>
      <c r="F80" s="28">
        <v>28</v>
      </c>
      <c r="G80" s="30">
        <v>3.89</v>
      </c>
      <c r="H80" s="33">
        <v>79</v>
      </c>
      <c r="I80" s="32">
        <v>0.15189873417721519</v>
      </c>
      <c r="J80" s="47">
        <v>12</v>
      </c>
      <c r="K80" s="32">
        <v>0.42857142857142855</v>
      </c>
      <c r="L80" s="47">
        <v>10</v>
      </c>
      <c r="M80" s="32">
        <v>0.35714285714285715</v>
      </c>
      <c r="N80" s="47">
        <v>3</v>
      </c>
      <c r="O80" s="32">
        <v>0.10714285714285714</v>
      </c>
      <c r="P80" s="47">
        <v>3</v>
      </c>
      <c r="Q80" s="32">
        <v>0.10714285714285714</v>
      </c>
      <c r="R80" s="41"/>
      <c r="S80" s="103"/>
    </row>
    <row r="81" spans="2:19" ht="20.100000000000001" customHeight="1">
      <c r="B81" s="39"/>
      <c r="C81" s="21">
        <v>310</v>
      </c>
      <c r="D81" s="22" t="s">
        <v>45</v>
      </c>
      <c r="E81" s="22" t="s">
        <v>58</v>
      </c>
      <c r="F81" s="22">
        <v>322</v>
      </c>
      <c r="G81" s="24">
        <v>5.79</v>
      </c>
      <c r="H81" s="55">
        <v>454</v>
      </c>
      <c r="I81" s="25">
        <v>0.14537444933920704</v>
      </c>
      <c r="J81" s="46">
        <v>66</v>
      </c>
      <c r="K81" s="25">
        <v>0.20496894409937888</v>
      </c>
      <c r="L81" s="56">
        <v>103</v>
      </c>
      <c r="M81" s="25">
        <v>0.31987577639751552</v>
      </c>
      <c r="N81" s="46">
        <v>76</v>
      </c>
      <c r="O81" s="25">
        <v>0.2360248447204969</v>
      </c>
      <c r="P81" s="46">
        <v>77</v>
      </c>
      <c r="Q81" s="25">
        <v>0.2391304347826087</v>
      </c>
      <c r="R81" s="41"/>
      <c r="S81" s="103"/>
    </row>
    <row r="82" spans="2:19" ht="20.100000000000001" customHeight="1">
      <c r="B82" s="39"/>
      <c r="C82" s="27">
        <v>310</v>
      </c>
      <c r="D82" s="28" t="s">
        <v>45</v>
      </c>
      <c r="E82" s="28" t="s">
        <v>59</v>
      </c>
      <c r="F82" s="28">
        <v>33</v>
      </c>
      <c r="G82" s="30">
        <v>5.76</v>
      </c>
      <c r="H82" s="33">
        <v>66</v>
      </c>
      <c r="I82" s="32">
        <v>0</v>
      </c>
      <c r="J82" s="47">
        <v>0</v>
      </c>
      <c r="K82" s="47">
        <v>0</v>
      </c>
      <c r="L82" s="47">
        <v>9</v>
      </c>
      <c r="M82" s="32">
        <v>0.27272727272727271</v>
      </c>
      <c r="N82" s="47">
        <v>6</v>
      </c>
      <c r="O82" s="32">
        <v>0.18181818181818182</v>
      </c>
      <c r="P82" s="47">
        <v>18</v>
      </c>
      <c r="Q82" s="32">
        <v>0.54545454545454541</v>
      </c>
      <c r="R82" s="41"/>
      <c r="S82" s="103"/>
    </row>
    <row r="83" spans="2:19" ht="20.100000000000001" customHeight="1">
      <c r="B83" s="39"/>
      <c r="C83" s="21">
        <v>320</v>
      </c>
      <c r="D83" s="22" t="s">
        <v>60</v>
      </c>
      <c r="E83" s="22" t="s">
        <v>61</v>
      </c>
      <c r="F83" s="22">
        <v>17</v>
      </c>
      <c r="G83" s="24">
        <v>4.59</v>
      </c>
      <c r="H83" s="55">
        <v>10</v>
      </c>
      <c r="I83" s="25">
        <v>0.4</v>
      </c>
      <c r="J83" s="46">
        <v>4</v>
      </c>
      <c r="K83" s="25">
        <v>0.23529411764705882</v>
      </c>
      <c r="L83" s="56">
        <v>5</v>
      </c>
      <c r="M83" s="25">
        <v>0.29411764705882354</v>
      </c>
      <c r="N83" s="46">
        <v>4</v>
      </c>
      <c r="O83" s="25">
        <v>0.23529411764705882</v>
      </c>
      <c r="P83" s="46">
        <v>4</v>
      </c>
      <c r="Q83" s="25">
        <v>0.23529411764705882</v>
      </c>
      <c r="R83" s="41"/>
      <c r="S83" s="103"/>
    </row>
    <row r="84" spans="2:19" ht="20.100000000000001" customHeight="1">
      <c r="B84" s="39"/>
      <c r="C84" s="27">
        <v>320</v>
      </c>
      <c r="D84" s="28" t="s">
        <v>60</v>
      </c>
      <c r="E84" s="28" t="s">
        <v>62</v>
      </c>
      <c r="F84" s="28">
        <v>68</v>
      </c>
      <c r="G84" s="30">
        <v>4.5599999999999996</v>
      </c>
      <c r="H84" s="33">
        <v>84</v>
      </c>
      <c r="I84" s="32">
        <v>0.17857142857142858</v>
      </c>
      <c r="J84" s="47">
        <v>15</v>
      </c>
      <c r="K84" s="32">
        <v>0.22058823529411764</v>
      </c>
      <c r="L84" s="47">
        <v>26</v>
      </c>
      <c r="M84" s="32">
        <v>0.38235294117647056</v>
      </c>
      <c r="N84" s="47">
        <v>17</v>
      </c>
      <c r="O84" s="32">
        <v>0.25</v>
      </c>
      <c r="P84" s="47">
        <v>10</v>
      </c>
      <c r="Q84" s="32">
        <v>0.14705882352941177</v>
      </c>
      <c r="R84" s="41"/>
      <c r="S84" s="103"/>
    </row>
    <row r="85" spans="2:19" ht="20.100000000000001" customHeight="1">
      <c r="B85" s="39"/>
      <c r="C85" s="21">
        <v>320</v>
      </c>
      <c r="D85" s="22" t="s">
        <v>60</v>
      </c>
      <c r="E85" s="22" t="s">
        <v>63</v>
      </c>
      <c r="F85" s="22">
        <v>27</v>
      </c>
      <c r="G85" s="24">
        <v>5.93</v>
      </c>
      <c r="H85" s="55">
        <v>27</v>
      </c>
      <c r="I85" s="25">
        <v>0</v>
      </c>
      <c r="J85" s="46">
        <v>0</v>
      </c>
      <c r="K85" s="46">
        <v>0</v>
      </c>
      <c r="L85" s="56">
        <v>3</v>
      </c>
      <c r="M85" s="25">
        <v>0.1111111111111111</v>
      </c>
      <c r="N85" s="46">
        <v>8</v>
      </c>
      <c r="O85" s="25">
        <v>0.29629629629629628</v>
      </c>
      <c r="P85" s="46">
        <v>16</v>
      </c>
      <c r="Q85" s="25">
        <v>0.59259259259259256</v>
      </c>
      <c r="R85" s="41"/>
      <c r="S85" s="103"/>
    </row>
    <row r="86" spans="2:19" ht="20.100000000000001" customHeight="1">
      <c r="B86" s="39"/>
      <c r="C86" s="27">
        <v>320</v>
      </c>
      <c r="D86" s="28" t="s">
        <v>60</v>
      </c>
      <c r="E86" s="28" t="s">
        <v>64</v>
      </c>
      <c r="F86" s="28">
        <v>71</v>
      </c>
      <c r="G86" s="30">
        <v>5.15</v>
      </c>
      <c r="H86" s="33">
        <v>147</v>
      </c>
      <c r="I86" s="32">
        <v>7.4829931972789115E-2</v>
      </c>
      <c r="J86" s="47">
        <v>11</v>
      </c>
      <c r="K86" s="32">
        <v>0.15492957746478872</v>
      </c>
      <c r="L86" s="47">
        <v>23</v>
      </c>
      <c r="M86" s="32">
        <v>0.323943661971831</v>
      </c>
      <c r="N86" s="47">
        <v>14</v>
      </c>
      <c r="O86" s="32">
        <v>0.19718309859154928</v>
      </c>
      <c r="P86" s="47">
        <v>23</v>
      </c>
      <c r="Q86" s="32">
        <v>0.323943661971831</v>
      </c>
      <c r="R86" s="41"/>
      <c r="S86" s="103"/>
    </row>
    <row r="87" spans="2:19" ht="20.100000000000001" customHeight="1">
      <c r="B87" s="39"/>
      <c r="C87" s="21">
        <v>320</v>
      </c>
      <c r="D87" s="22" t="s">
        <v>60</v>
      </c>
      <c r="E87" s="22" t="s">
        <v>65</v>
      </c>
      <c r="F87" s="22">
        <v>46</v>
      </c>
      <c r="G87" s="24">
        <v>4.93</v>
      </c>
      <c r="H87" s="55">
        <v>77</v>
      </c>
      <c r="I87" s="25">
        <v>6.4935064935064929E-2</v>
      </c>
      <c r="J87" s="46">
        <v>5</v>
      </c>
      <c r="K87" s="25">
        <v>0.10869565217391304</v>
      </c>
      <c r="L87" s="56">
        <v>20</v>
      </c>
      <c r="M87" s="25">
        <v>0.43478260869565216</v>
      </c>
      <c r="N87" s="46">
        <v>9</v>
      </c>
      <c r="O87" s="25">
        <v>0.19565217391304349</v>
      </c>
      <c r="P87" s="46">
        <v>12</v>
      </c>
      <c r="Q87" s="25">
        <v>0.2608695652173913</v>
      </c>
      <c r="R87" s="41"/>
      <c r="S87" s="103"/>
    </row>
    <row r="88" spans="2:19" ht="20.100000000000001" customHeight="1">
      <c r="B88" s="39"/>
      <c r="C88" s="27">
        <v>320</v>
      </c>
      <c r="D88" s="28" t="s">
        <v>60</v>
      </c>
      <c r="E88" s="28" t="s">
        <v>66</v>
      </c>
      <c r="F88" s="28">
        <v>55</v>
      </c>
      <c r="G88" s="30">
        <v>4.4400000000000004</v>
      </c>
      <c r="H88" s="33">
        <v>82</v>
      </c>
      <c r="I88" s="32">
        <v>0.13414634146341464</v>
      </c>
      <c r="J88" s="47">
        <v>11</v>
      </c>
      <c r="K88" s="32">
        <v>0.2</v>
      </c>
      <c r="L88" s="47">
        <v>20</v>
      </c>
      <c r="M88" s="32">
        <v>0.36363636363636365</v>
      </c>
      <c r="N88" s="47">
        <v>14</v>
      </c>
      <c r="O88" s="32">
        <v>0.25454545454545452</v>
      </c>
      <c r="P88" s="47">
        <v>10</v>
      </c>
      <c r="Q88" s="32">
        <v>0.18181818181818182</v>
      </c>
      <c r="R88" s="41"/>
      <c r="S88" s="103"/>
    </row>
    <row r="89" spans="2:19" ht="20.100000000000001" customHeight="1">
      <c r="B89" s="39"/>
      <c r="C89" s="21">
        <v>330</v>
      </c>
      <c r="D89" s="22" t="s">
        <v>67</v>
      </c>
      <c r="E89" s="22" t="s">
        <v>62</v>
      </c>
      <c r="F89" s="22">
        <v>36</v>
      </c>
      <c r="G89" s="24">
        <v>4.3899999999999997</v>
      </c>
      <c r="H89" s="55">
        <v>117</v>
      </c>
      <c r="I89" s="25">
        <v>7.6923076923076927E-2</v>
      </c>
      <c r="J89" s="46">
        <v>9</v>
      </c>
      <c r="K89" s="25">
        <v>0.25</v>
      </c>
      <c r="L89" s="56">
        <v>12</v>
      </c>
      <c r="M89" s="25">
        <v>0.33333333333333331</v>
      </c>
      <c r="N89" s="46">
        <v>9</v>
      </c>
      <c r="O89" s="25">
        <v>0.25</v>
      </c>
      <c r="P89" s="46">
        <v>6</v>
      </c>
      <c r="Q89" s="25">
        <v>0.16666666666666666</v>
      </c>
      <c r="R89" s="41"/>
      <c r="S89" s="103"/>
    </row>
    <row r="90" spans="2:19" ht="20.100000000000001" customHeight="1">
      <c r="B90" s="39"/>
      <c r="C90" s="27">
        <v>330</v>
      </c>
      <c r="D90" s="28" t="s">
        <v>90</v>
      </c>
      <c r="E90" s="28" t="s">
        <v>63</v>
      </c>
      <c r="F90" s="28">
        <v>7</v>
      </c>
      <c r="G90" s="30">
        <v>4.71</v>
      </c>
      <c r="H90" s="33">
        <v>13</v>
      </c>
      <c r="I90" s="32">
        <v>0.15384615384615385</v>
      </c>
      <c r="J90" s="47">
        <v>2</v>
      </c>
      <c r="K90" s="32">
        <v>0.2857142857142857</v>
      </c>
      <c r="L90" s="47">
        <v>3</v>
      </c>
      <c r="M90" s="32">
        <v>0.42857142857142855</v>
      </c>
      <c r="N90" s="47">
        <v>1</v>
      </c>
      <c r="O90" s="32">
        <v>0.14285714285714285</v>
      </c>
      <c r="P90" s="47">
        <v>1</v>
      </c>
      <c r="Q90" s="32">
        <v>0.14285714285714285</v>
      </c>
      <c r="R90" s="41"/>
      <c r="S90" s="103"/>
    </row>
    <row r="91" spans="2:19" ht="20.100000000000001" customHeight="1">
      <c r="B91" s="39"/>
      <c r="C91" s="21">
        <v>330</v>
      </c>
      <c r="D91" s="22" t="s">
        <v>90</v>
      </c>
      <c r="E91" s="22" t="s">
        <v>64</v>
      </c>
      <c r="F91" s="22">
        <v>28</v>
      </c>
      <c r="G91" s="24">
        <v>4.32</v>
      </c>
      <c r="H91" s="55">
        <v>42</v>
      </c>
      <c r="I91" s="25">
        <v>0.16666666666666666</v>
      </c>
      <c r="J91" s="46">
        <v>7</v>
      </c>
      <c r="K91" s="25">
        <v>0.25</v>
      </c>
      <c r="L91" s="56">
        <v>12</v>
      </c>
      <c r="M91" s="25">
        <v>0.42857142857142855</v>
      </c>
      <c r="N91" s="46">
        <v>5</v>
      </c>
      <c r="O91" s="25">
        <v>0.17857142857142858</v>
      </c>
      <c r="P91" s="46">
        <v>4</v>
      </c>
      <c r="Q91" s="25">
        <v>0.14285714285714285</v>
      </c>
      <c r="R91" s="41"/>
      <c r="S91" s="103"/>
    </row>
    <row r="92" spans="2:19" ht="20.100000000000001" customHeight="1">
      <c r="B92" s="39"/>
      <c r="C92" s="27">
        <v>330</v>
      </c>
      <c r="D92" s="28" t="s">
        <v>90</v>
      </c>
      <c r="E92" s="28" t="s">
        <v>68</v>
      </c>
      <c r="F92" s="28">
        <v>21</v>
      </c>
      <c r="G92" s="30">
        <v>4.1900000000000004</v>
      </c>
      <c r="H92" s="33">
        <v>28</v>
      </c>
      <c r="I92" s="32">
        <v>0.17857142857142858</v>
      </c>
      <c r="J92" s="47">
        <v>5</v>
      </c>
      <c r="K92" s="32">
        <v>0.23809523809523808</v>
      </c>
      <c r="L92" s="47">
        <v>10</v>
      </c>
      <c r="M92" s="32">
        <v>0.47619047619047616</v>
      </c>
      <c r="N92" s="47">
        <v>4</v>
      </c>
      <c r="O92" s="32">
        <v>0.19047619047619047</v>
      </c>
      <c r="P92" s="47">
        <v>2</v>
      </c>
      <c r="Q92" s="32">
        <v>9.5238095238095233E-2</v>
      </c>
      <c r="R92" s="41"/>
      <c r="S92" s="103"/>
    </row>
    <row r="93" spans="2:19" ht="20.100000000000001" customHeight="1">
      <c r="B93" s="39"/>
      <c r="C93" s="21">
        <v>330</v>
      </c>
      <c r="D93" s="22" t="s">
        <v>90</v>
      </c>
      <c r="E93" s="22" t="s">
        <v>69</v>
      </c>
      <c r="F93" s="22">
        <v>10</v>
      </c>
      <c r="G93" s="24">
        <v>4.3</v>
      </c>
      <c r="H93" s="55">
        <v>13</v>
      </c>
      <c r="I93" s="25">
        <v>0.30769230769230771</v>
      </c>
      <c r="J93" s="46">
        <v>4</v>
      </c>
      <c r="K93" s="25">
        <v>0.4</v>
      </c>
      <c r="L93" s="56">
        <v>1</v>
      </c>
      <c r="M93" s="25">
        <v>0.1</v>
      </c>
      <c r="N93" s="46">
        <v>3</v>
      </c>
      <c r="O93" s="25">
        <v>0.3</v>
      </c>
      <c r="P93" s="46">
        <v>2</v>
      </c>
      <c r="Q93" s="25">
        <v>0.2</v>
      </c>
      <c r="R93" s="41"/>
      <c r="S93" s="103"/>
    </row>
    <row r="94" spans="2:19" ht="20.100000000000001" customHeight="1">
      <c r="B94" s="39"/>
      <c r="C94" s="27">
        <v>340</v>
      </c>
      <c r="D94" s="28" t="s">
        <v>47</v>
      </c>
      <c r="E94" s="28" t="s">
        <v>50</v>
      </c>
      <c r="F94" s="28">
        <v>25</v>
      </c>
      <c r="G94" s="30">
        <v>6.64</v>
      </c>
      <c r="H94" s="33">
        <v>54</v>
      </c>
      <c r="I94" s="32">
        <v>0</v>
      </c>
      <c r="J94" s="47">
        <v>0</v>
      </c>
      <c r="K94" s="47">
        <v>0</v>
      </c>
      <c r="L94" s="47">
        <v>4</v>
      </c>
      <c r="M94" s="32">
        <v>0.16</v>
      </c>
      <c r="N94" s="47">
        <v>4</v>
      </c>
      <c r="O94" s="32">
        <v>0.16</v>
      </c>
      <c r="P94" s="47">
        <v>17</v>
      </c>
      <c r="Q94" s="32">
        <v>0.68</v>
      </c>
      <c r="R94" s="41"/>
      <c r="S94" s="103"/>
    </row>
    <row r="95" spans="2:19" ht="20.100000000000001" customHeight="1">
      <c r="B95" s="39"/>
      <c r="C95" s="21">
        <v>340</v>
      </c>
      <c r="D95" s="22" t="s">
        <v>47</v>
      </c>
      <c r="E95" s="22" t="s">
        <v>62</v>
      </c>
      <c r="F95" s="22">
        <v>46</v>
      </c>
      <c r="G95" s="24">
        <v>5.89</v>
      </c>
      <c r="H95" s="55">
        <v>129</v>
      </c>
      <c r="I95" s="25">
        <v>1.5503875968992248E-2</v>
      </c>
      <c r="J95" s="46">
        <v>2</v>
      </c>
      <c r="K95" s="25">
        <v>4.3478260869565216E-2</v>
      </c>
      <c r="L95" s="56">
        <v>9</v>
      </c>
      <c r="M95" s="25">
        <v>0.19565217391304349</v>
      </c>
      <c r="N95" s="46">
        <v>14</v>
      </c>
      <c r="O95" s="25">
        <v>0.30434782608695654</v>
      </c>
      <c r="P95" s="46">
        <v>21</v>
      </c>
      <c r="Q95" s="25">
        <v>0.45652173913043476</v>
      </c>
      <c r="R95" s="41"/>
      <c r="S95" s="103"/>
    </row>
    <row r="96" spans="2:19" ht="20.100000000000001" customHeight="1">
      <c r="B96" s="39"/>
      <c r="C96" s="27">
        <v>340</v>
      </c>
      <c r="D96" s="28" t="s">
        <v>47</v>
      </c>
      <c r="E96" s="28" t="s">
        <v>65</v>
      </c>
      <c r="F96" s="28">
        <v>35</v>
      </c>
      <c r="G96" s="30">
        <v>5.46</v>
      </c>
      <c r="H96" s="33">
        <v>50</v>
      </c>
      <c r="I96" s="32">
        <v>0.12</v>
      </c>
      <c r="J96" s="47">
        <v>6</v>
      </c>
      <c r="K96" s="32">
        <v>0.17142857142857143</v>
      </c>
      <c r="L96" s="47">
        <v>7</v>
      </c>
      <c r="M96" s="32">
        <v>0.2</v>
      </c>
      <c r="N96" s="47">
        <v>7</v>
      </c>
      <c r="O96" s="32">
        <v>0.2</v>
      </c>
      <c r="P96" s="47">
        <v>15</v>
      </c>
      <c r="Q96" s="32">
        <v>0.42857142857142855</v>
      </c>
      <c r="R96" s="41"/>
      <c r="S96" s="103"/>
    </row>
    <row r="97" spans="2:19" ht="20.100000000000001" customHeight="1">
      <c r="B97" s="39"/>
      <c r="C97" s="21">
        <v>340</v>
      </c>
      <c r="D97" s="22" t="s">
        <v>47</v>
      </c>
      <c r="E97" s="22" t="s">
        <v>63</v>
      </c>
      <c r="F97" s="22">
        <v>20</v>
      </c>
      <c r="G97" s="24">
        <v>5.15</v>
      </c>
      <c r="H97" s="55">
        <v>17</v>
      </c>
      <c r="I97" s="25">
        <v>0.17647058823529413</v>
      </c>
      <c r="J97" s="46">
        <v>3</v>
      </c>
      <c r="K97" s="25">
        <v>0.15</v>
      </c>
      <c r="L97" s="56">
        <v>2</v>
      </c>
      <c r="M97" s="25">
        <v>0.1</v>
      </c>
      <c r="N97" s="46">
        <v>8</v>
      </c>
      <c r="O97" s="25">
        <v>0.4</v>
      </c>
      <c r="P97" s="46">
        <v>7</v>
      </c>
      <c r="Q97" s="25">
        <v>0.35</v>
      </c>
      <c r="R97" s="41"/>
      <c r="S97" s="103"/>
    </row>
    <row r="98" spans="2:19" ht="20.100000000000001" customHeight="1">
      <c r="B98" s="39"/>
      <c r="C98" s="27">
        <v>340</v>
      </c>
      <c r="D98" s="28" t="s">
        <v>47</v>
      </c>
      <c r="E98" s="28" t="s">
        <v>64</v>
      </c>
      <c r="F98" s="28">
        <v>33</v>
      </c>
      <c r="G98" s="30">
        <v>6.33</v>
      </c>
      <c r="H98" s="33">
        <v>40</v>
      </c>
      <c r="I98" s="32">
        <v>0.05</v>
      </c>
      <c r="J98" s="47">
        <v>2</v>
      </c>
      <c r="K98" s="32">
        <v>6.0606060606060608E-2</v>
      </c>
      <c r="L98" s="47">
        <v>8</v>
      </c>
      <c r="M98" s="32">
        <v>0.24242424242424243</v>
      </c>
      <c r="N98" s="47">
        <v>3</v>
      </c>
      <c r="O98" s="32">
        <v>9.0909090909090912E-2</v>
      </c>
      <c r="P98" s="47">
        <v>20</v>
      </c>
      <c r="Q98" s="32">
        <v>0.60606060606060608</v>
      </c>
      <c r="R98" s="41"/>
      <c r="S98" s="103"/>
    </row>
    <row r="99" spans="2:19" ht="20.100000000000001" customHeight="1">
      <c r="B99" s="39"/>
      <c r="C99" s="21">
        <v>340</v>
      </c>
      <c r="D99" s="22" t="s">
        <v>47</v>
      </c>
      <c r="E99" s="22" t="s">
        <v>69</v>
      </c>
      <c r="F99" s="22">
        <v>49</v>
      </c>
      <c r="G99" s="24">
        <v>7.14</v>
      </c>
      <c r="H99" s="55">
        <v>27</v>
      </c>
      <c r="I99" s="25">
        <v>7.407407407407407E-2</v>
      </c>
      <c r="J99" s="46">
        <v>2</v>
      </c>
      <c r="K99" s="25">
        <v>4.0816326530612242E-2</v>
      </c>
      <c r="L99" s="56">
        <v>1</v>
      </c>
      <c r="M99" s="25">
        <v>2.0408163265306121E-2</v>
      </c>
      <c r="N99" s="46">
        <v>9</v>
      </c>
      <c r="O99" s="25">
        <v>0.18367346938775511</v>
      </c>
      <c r="P99" s="46">
        <v>37</v>
      </c>
      <c r="Q99" s="25">
        <v>0.75510204081632648</v>
      </c>
      <c r="R99" s="41"/>
      <c r="S99" s="103"/>
    </row>
    <row r="100" spans="2:19" ht="20.100000000000001" customHeight="1">
      <c r="B100" s="39"/>
      <c r="C100" s="27">
        <v>370</v>
      </c>
      <c r="D100" s="28" t="s">
        <v>70</v>
      </c>
      <c r="E100" s="28" t="s">
        <v>71</v>
      </c>
      <c r="F100" s="28">
        <v>82</v>
      </c>
      <c r="G100" s="30">
        <v>4.42</v>
      </c>
      <c r="H100" s="33">
        <v>155</v>
      </c>
      <c r="I100" s="32">
        <v>9.6774193548387094E-2</v>
      </c>
      <c r="J100" s="47">
        <v>15</v>
      </c>
      <c r="K100" s="32">
        <v>0.18292682926829268</v>
      </c>
      <c r="L100" s="47">
        <v>26</v>
      </c>
      <c r="M100" s="32">
        <v>0.31707317073170732</v>
      </c>
      <c r="N100" s="47">
        <v>34</v>
      </c>
      <c r="O100" s="32">
        <v>0.41463414634146339</v>
      </c>
      <c r="P100" s="47">
        <v>7</v>
      </c>
      <c r="Q100" s="32">
        <v>8.5365853658536592E-2</v>
      </c>
      <c r="R100" s="41"/>
      <c r="S100" s="103"/>
    </row>
    <row r="101" spans="2:19" ht="20.100000000000001" customHeight="1">
      <c r="B101" s="39"/>
      <c r="C101" s="21">
        <v>390</v>
      </c>
      <c r="D101" s="22" t="s">
        <v>106</v>
      </c>
      <c r="E101" s="22" t="s">
        <v>81</v>
      </c>
      <c r="F101" s="22">
        <v>31</v>
      </c>
      <c r="G101" s="24">
        <v>5.61</v>
      </c>
      <c r="H101" s="55">
        <v>51</v>
      </c>
      <c r="I101" s="25">
        <v>1.9607843137254902E-2</v>
      </c>
      <c r="J101" s="46">
        <v>1</v>
      </c>
      <c r="K101" s="25">
        <v>3.2258064516129031E-2</v>
      </c>
      <c r="L101" s="56">
        <v>7</v>
      </c>
      <c r="M101" s="25">
        <v>0.22580645161290322</v>
      </c>
      <c r="N101" s="46">
        <v>15</v>
      </c>
      <c r="O101" s="25">
        <v>0.4838709677419355</v>
      </c>
      <c r="P101" s="46">
        <v>8</v>
      </c>
      <c r="Q101" s="25">
        <v>0.25806451612903225</v>
      </c>
      <c r="R101" s="41"/>
      <c r="S101" s="103"/>
    </row>
    <row r="102" spans="2:19" ht="20.100000000000001" customHeight="1">
      <c r="B102" s="39"/>
      <c r="C102" s="27">
        <v>390</v>
      </c>
      <c r="D102" s="28" t="s">
        <v>106</v>
      </c>
      <c r="E102" s="28" t="s">
        <v>82</v>
      </c>
      <c r="F102" s="28">
        <v>33</v>
      </c>
      <c r="G102" s="30">
        <v>5.09</v>
      </c>
      <c r="H102" s="33">
        <v>39</v>
      </c>
      <c r="I102" s="32">
        <v>2.564102564102564E-2</v>
      </c>
      <c r="J102" s="47">
        <v>1</v>
      </c>
      <c r="K102" s="32">
        <v>3.0303030303030304E-2</v>
      </c>
      <c r="L102" s="47">
        <v>8</v>
      </c>
      <c r="M102" s="32">
        <v>0.24242424242424243</v>
      </c>
      <c r="N102" s="47">
        <v>15</v>
      </c>
      <c r="O102" s="32">
        <v>0.45454545454545453</v>
      </c>
      <c r="P102" s="47">
        <v>9</v>
      </c>
      <c r="Q102" s="32">
        <v>0.27272727272727271</v>
      </c>
      <c r="R102" s="41"/>
      <c r="S102" s="103"/>
    </row>
    <row r="103" spans="2:19" ht="20.100000000000001" customHeight="1">
      <c r="B103" s="39"/>
      <c r="C103" s="57">
        <v>390</v>
      </c>
      <c r="D103" s="58" t="s">
        <v>106</v>
      </c>
      <c r="E103" s="58" t="s">
        <v>83</v>
      </c>
      <c r="F103" s="58">
        <v>36</v>
      </c>
      <c r="G103" s="59">
        <v>5.89</v>
      </c>
      <c r="H103" s="60">
        <v>56</v>
      </c>
      <c r="I103" s="61">
        <v>0</v>
      </c>
      <c r="J103" s="62">
        <v>0</v>
      </c>
      <c r="K103" s="62">
        <v>0</v>
      </c>
      <c r="L103" s="62">
        <v>7</v>
      </c>
      <c r="M103" s="61">
        <v>0.19444444444444445</v>
      </c>
      <c r="N103" s="62">
        <v>12</v>
      </c>
      <c r="O103" s="61">
        <v>0.33333333333333331</v>
      </c>
      <c r="P103" s="62">
        <v>17</v>
      </c>
      <c r="Q103" s="61">
        <v>0.47222222222222221</v>
      </c>
      <c r="R103" s="41"/>
      <c r="S103" s="103"/>
    </row>
    <row r="104" spans="2:19" ht="20.100000000000001" customHeight="1">
      <c r="B104" s="39"/>
      <c r="C104" s="88" t="s">
        <v>91</v>
      </c>
      <c r="D104" s="88"/>
      <c r="E104" s="88"/>
      <c r="F104" s="63">
        <f>SUM(F69:F103)</f>
        <v>1585</v>
      </c>
      <c r="G104" s="64">
        <f>SUMPRODUCT(F69:F103,G69:G103)/F104</f>
        <v>5.4031230283911666</v>
      </c>
      <c r="H104" s="63">
        <f>SUM(H69:H103)</f>
        <v>2697</v>
      </c>
      <c r="I104" s="65">
        <f>J104/H104</f>
        <v>8.9358546533185021E-2</v>
      </c>
      <c r="J104" s="66">
        <f>SUM(J69:J103)</f>
        <v>241</v>
      </c>
      <c r="K104" s="65">
        <f>J104/F104</f>
        <v>0.15205047318611986</v>
      </c>
      <c r="L104" s="66">
        <f>SUM(L69:L103)</f>
        <v>430</v>
      </c>
      <c r="M104" s="65">
        <f>L104/F104</f>
        <v>0.27129337539432175</v>
      </c>
      <c r="N104" s="66">
        <f>SUM(N69:N103)</f>
        <v>393</v>
      </c>
      <c r="O104" s="65">
        <f>N104/F104</f>
        <v>0.24794952681388013</v>
      </c>
      <c r="P104" s="66">
        <f>SUM(P69:P103)</f>
        <v>521</v>
      </c>
      <c r="Q104" s="65">
        <f>P104/F104</f>
        <v>0.32870662460567823</v>
      </c>
      <c r="R104" s="41"/>
      <c r="S104" s="103"/>
    </row>
    <row r="105" spans="2:19" ht="20.100000000000001" customHeight="1">
      <c r="B105" s="39"/>
      <c r="C105" s="89" t="s">
        <v>92</v>
      </c>
      <c r="D105" s="89"/>
      <c r="E105" s="89"/>
      <c r="F105" s="67">
        <f>SUM(F104,F56,F24)</f>
        <v>3466</v>
      </c>
      <c r="G105" s="68">
        <v>6.4851052200054662</v>
      </c>
      <c r="H105" s="67">
        <f>+H104+H56+H24</f>
        <v>5899</v>
      </c>
      <c r="I105" s="69">
        <f>J105/H105</f>
        <v>6.6621461264621123E-2</v>
      </c>
      <c r="J105" s="67">
        <f>+J104+J56+J24</f>
        <v>393</v>
      </c>
      <c r="K105" s="69">
        <f>J105/F105</f>
        <v>0.11338718984420081</v>
      </c>
      <c r="L105" s="67">
        <f>+L104+L56+L24</f>
        <v>854</v>
      </c>
      <c r="M105" s="69">
        <f>L105/F105</f>
        <v>0.24639353721869589</v>
      </c>
      <c r="N105" s="67">
        <f>+N104+N56+N24</f>
        <v>873</v>
      </c>
      <c r="O105" s="69">
        <f>N105/F105</f>
        <v>0.25187536064627813</v>
      </c>
      <c r="P105" s="67">
        <f>+P104+P56+P24</f>
        <v>1346</v>
      </c>
      <c r="Q105" s="69">
        <f>P105/F105</f>
        <v>0.38834391229082516</v>
      </c>
      <c r="R105" s="41"/>
      <c r="S105" s="103"/>
    </row>
    <row r="106" spans="2:19">
      <c r="B106" s="39"/>
      <c r="C106" s="84" t="s">
        <v>107</v>
      </c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40"/>
      <c r="O106" s="40"/>
      <c r="P106" s="40"/>
      <c r="Q106" s="40"/>
      <c r="R106" s="41"/>
      <c r="S106" s="103"/>
    </row>
    <row r="107" spans="2:19">
      <c r="B107" s="39"/>
      <c r="C107" s="84" t="s">
        <v>108</v>
      </c>
      <c r="D107" s="84"/>
      <c r="E107" s="84"/>
      <c r="F107" s="84"/>
      <c r="G107" s="84"/>
      <c r="H107" s="84"/>
      <c r="I107" s="84"/>
      <c r="J107" s="84"/>
      <c r="K107" s="84"/>
      <c r="L107" s="84"/>
      <c r="M107" s="40"/>
      <c r="N107" s="40"/>
      <c r="O107" s="40"/>
      <c r="P107" s="40"/>
      <c r="Q107" s="40"/>
      <c r="R107" s="41"/>
      <c r="S107" s="103"/>
    </row>
    <row r="108" spans="2:19" ht="3.95" customHeight="1">
      <c r="B108" s="42"/>
      <c r="C108" s="43"/>
      <c r="D108" s="44"/>
      <c r="E108" s="70"/>
      <c r="F108" s="43"/>
      <c r="G108" s="71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54"/>
      <c r="S108" s="103"/>
    </row>
    <row r="109" spans="2:19" ht="8.25" customHeight="1">
      <c r="S109" s="103"/>
    </row>
    <row r="110" spans="2:19" ht="13.5" thickBot="1">
      <c r="S110" s="103"/>
    </row>
    <row r="111" spans="2:19" s="1" customFormat="1" ht="13.5" thickBot="1">
      <c r="C111" s="86" t="s">
        <v>72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9"/>
      <c r="S111" s="103"/>
    </row>
    <row r="112" spans="2:19" s="10" customFormat="1" ht="6.75" customHeight="1">
      <c r="C112" s="11"/>
      <c r="R112" s="12"/>
      <c r="S112" s="103"/>
    </row>
    <row r="113" spans="2:19" s="10" customFormat="1" ht="3.95" customHeight="1">
      <c r="B113" s="14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7">
        <v>1</v>
      </c>
      <c r="S113" s="103"/>
    </row>
    <row r="114" spans="2:19" s="10" customFormat="1" ht="20.100000000000001" customHeight="1">
      <c r="B114" s="18"/>
      <c r="C114" s="80" t="s">
        <v>1</v>
      </c>
      <c r="D114" s="80"/>
      <c r="E114" s="80" t="s">
        <v>2</v>
      </c>
      <c r="F114" s="80" t="s">
        <v>102</v>
      </c>
      <c r="G114" s="80"/>
      <c r="H114" s="80" t="s">
        <v>3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19"/>
      <c r="S114" s="103"/>
    </row>
    <row r="115" spans="2:19" s="10" customFormat="1" ht="20.100000000000001" customHeight="1">
      <c r="B115" s="18"/>
      <c r="C115" s="80"/>
      <c r="D115" s="80"/>
      <c r="E115" s="80"/>
      <c r="F115" s="80"/>
      <c r="G115" s="80"/>
      <c r="H115" s="80" t="s">
        <v>4</v>
      </c>
      <c r="I115" s="80" t="s">
        <v>95</v>
      </c>
      <c r="J115" s="80" t="s">
        <v>96</v>
      </c>
      <c r="K115" s="80"/>
      <c r="L115" s="80"/>
      <c r="M115" s="80"/>
      <c r="N115" s="80"/>
      <c r="O115" s="80"/>
      <c r="P115" s="80"/>
      <c r="Q115" s="80"/>
      <c r="R115" s="19"/>
      <c r="S115" s="103"/>
    </row>
    <row r="116" spans="2:19" s="10" customFormat="1" ht="20.100000000000001" customHeight="1">
      <c r="B116" s="18"/>
      <c r="C116" s="80"/>
      <c r="D116" s="80"/>
      <c r="E116" s="80"/>
      <c r="F116" s="80"/>
      <c r="G116" s="80"/>
      <c r="H116" s="80"/>
      <c r="I116" s="80"/>
      <c r="J116" s="80" t="s">
        <v>5</v>
      </c>
      <c r="K116" s="80"/>
      <c r="L116" s="80" t="s">
        <v>6</v>
      </c>
      <c r="M116" s="80"/>
      <c r="N116" s="80" t="s">
        <v>7</v>
      </c>
      <c r="O116" s="80"/>
      <c r="P116" s="80" t="s">
        <v>8</v>
      </c>
      <c r="Q116" s="80"/>
      <c r="R116" s="19"/>
      <c r="S116" s="103"/>
    </row>
    <row r="117" spans="2:19" s="10" customFormat="1" ht="20.100000000000001" customHeight="1">
      <c r="B117" s="18"/>
      <c r="C117" s="80"/>
      <c r="D117" s="80"/>
      <c r="E117" s="80"/>
      <c r="F117" s="80" t="s">
        <v>9</v>
      </c>
      <c r="G117" s="80" t="s">
        <v>10</v>
      </c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19"/>
      <c r="S117" s="103"/>
    </row>
    <row r="118" spans="2:19" s="10" customFormat="1" ht="20.100000000000001" customHeight="1">
      <c r="B118" s="18"/>
      <c r="C118" s="80"/>
      <c r="D118" s="80"/>
      <c r="E118" s="80"/>
      <c r="F118" s="80"/>
      <c r="G118" s="80"/>
      <c r="H118" s="80"/>
      <c r="I118" s="80"/>
      <c r="J118" s="20" t="s">
        <v>11</v>
      </c>
      <c r="K118" s="20" t="s">
        <v>12</v>
      </c>
      <c r="L118" s="20" t="s">
        <v>11</v>
      </c>
      <c r="M118" s="20" t="s">
        <v>12</v>
      </c>
      <c r="N118" s="20" t="s">
        <v>11</v>
      </c>
      <c r="O118" s="20" t="s">
        <v>12</v>
      </c>
      <c r="P118" s="20" t="s">
        <v>11</v>
      </c>
      <c r="Q118" s="20" t="s">
        <v>12</v>
      </c>
      <c r="R118" s="19"/>
      <c r="S118" s="103"/>
    </row>
    <row r="119" spans="2:19" ht="20.100000000000001" customHeight="1">
      <c r="B119" s="39"/>
      <c r="C119" s="21">
        <v>801</v>
      </c>
      <c r="D119" s="22" t="s">
        <v>73</v>
      </c>
      <c r="E119" s="22" t="s">
        <v>74</v>
      </c>
      <c r="F119" s="22">
        <v>47</v>
      </c>
      <c r="G119" s="72">
        <v>3.9076923076923076</v>
      </c>
      <c r="H119" s="55">
        <v>125</v>
      </c>
      <c r="I119" s="25">
        <v>0.112</v>
      </c>
      <c r="J119" s="46">
        <v>14</v>
      </c>
      <c r="K119" s="25">
        <v>0.2978723404255319</v>
      </c>
      <c r="L119" s="46">
        <v>17</v>
      </c>
      <c r="M119" s="25">
        <v>0.36170212765957449</v>
      </c>
      <c r="N119" s="46">
        <v>11</v>
      </c>
      <c r="O119" s="25">
        <v>0.23404255319148937</v>
      </c>
      <c r="P119" s="46">
        <v>5</v>
      </c>
      <c r="Q119" s="25">
        <v>0.10638297872340426</v>
      </c>
      <c r="R119" s="41"/>
      <c r="S119" s="103"/>
    </row>
    <row r="120" spans="2:19" ht="20.100000000000001" customHeight="1">
      <c r="B120" s="39"/>
      <c r="C120" s="27">
        <v>801</v>
      </c>
      <c r="D120" s="28" t="s">
        <v>73</v>
      </c>
      <c r="E120" s="28" t="s">
        <v>50</v>
      </c>
      <c r="F120" s="28">
        <v>17</v>
      </c>
      <c r="G120" s="73">
        <v>3.1333333333333333</v>
      </c>
      <c r="H120" s="74">
        <v>47</v>
      </c>
      <c r="I120" s="32">
        <v>2.1276595744680851E-2</v>
      </c>
      <c r="J120" s="47">
        <v>1</v>
      </c>
      <c r="K120" s="32">
        <v>5.8823529411764705E-2</v>
      </c>
      <c r="L120" s="47">
        <v>8</v>
      </c>
      <c r="M120" s="32">
        <v>0.47058823529411764</v>
      </c>
      <c r="N120" s="47">
        <v>7</v>
      </c>
      <c r="O120" s="32">
        <v>0.41176470588235292</v>
      </c>
      <c r="P120" s="47">
        <v>1</v>
      </c>
      <c r="Q120" s="32">
        <v>5.8823529411764705E-2</v>
      </c>
      <c r="R120" s="41"/>
      <c r="S120" s="103"/>
    </row>
    <row r="121" spans="2:19" ht="20.100000000000001" customHeight="1">
      <c r="B121" s="39"/>
      <c r="C121" s="21">
        <v>802</v>
      </c>
      <c r="D121" s="22" t="s">
        <v>75</v>
      </c>
      <c r="E121" s="22" t="s">
        <v>74</v>
      </c>
      <c r="F121" s="22">
        <v>51</v>
      </c>
      <c r="G121" s="72">
        <v>3.5813953488372094</v>
      </c>
      <c r="H121" s="55">
        <v>46</v>
      </c>
      <c r="I121" s="25">
        <v>0.82608695652173914</v>
      </c>
      <c r="J121" s="46">
        <v>38</v>
      </c>
      <c r="K121" s="25">
        <v>0.74509803921568629</v>
      </c>
      <c r="L121" s="46">
        <v>9</v>
      </c>
      <c r="M121" s="25">
        <v>0.17647058823529413</v>
      </c>
      <c r="N121" s="46">
        <v>0</v>
      </c>
      <c r="O121" s="25">
        <v>0</v>
      </c>
      <c r="P121" s="46">
        <v>4</v>
      </c>
      <c r="Q121" s="25">
        <v>7.8431372549019607E-2</v>
      </c>
      <c r="R121" s="41"/>
      <c r="S121" s="103"/>
    </row>
    <row r="122" spans="2:19" ht="20.100000000000001" customHeight="1">
      <c r="B122" s="39"/>
      <c r="C122" s="27">
        <v>820</v>
      </c>
      <c r="D122" s="28" t="s">
        <v>76</v>
      </c>
      <c r="E122" s="28" t="s">
        <v>77</v>
      </c>
      <c r="F122" s="28">
        <v>157</v>
      </c>
      <c r="G122" s="73">
        <v>4.8255813953488369</v>
      </c>
      <c r="H122" s="74">
        <v>252</v>
      </c>
      <c r="I122" s="32">
        <v>5.9523809523809521E-2</v>
      </c>
      <c r="J122" s="47">
        <v>15</v>
      </c>
      <c r="K122" s="32">
        <v>9.5541401273885357E-2</v>
      </c>
      <c r="L122" s="47">
        <v>62</v>
      </c>
      <c r="M122" s="32">
        <v>0.39490445859872614</v>
      </c>
      <c r="N122" s="47">
        <v>37</v>
      </c>
      <c r="O122" s="32">
        <v>0.2356687898089172</v>
      </c>
      <c r="P122" s="47">
        <v>43</v>
      </c>
      <c r="Q122" s="32">
        <v>0.27388535031847133</v>
      </c>
      <c r="R122" s="41"/>
      <c r="S122" s="103"/>
    </row>
    <row r="123" spans="2:19" ht="20.100000000000001" customHeight="1">
      <c r="B123" s="39"/>
      <c r="C123" s="21">
        <v>820</v>
      </c>
      <c r="D123" s="22" t="s">
        <v>76</v>
      </c>
      <c r="E123" s="22" t="s">
        <v>78</v>
      </c>
      <c r="F123" s="22">
        <v>50</v>
      </c>
      <c r="G123" s="72">
        <v>4.2307692307692308</v>
      </c>
      <c r="H123" s="55">
        <v>81</v>
      </c>
      <c r="I123" s="25">
        <v>8.6419753086419748E-2</v>
      </c>
      <c r="J123" s="46">
        <v>7</v>
      </c>
      <c r="K123" s="25">
        <v>0.14000000000000001</v>
      </c>
      <c r="L123" s="46">
        <v>24</v>
      </c>
      <c r="M123" s="25">
        <v>0.48</v>
      </c>
      <c r="N123" s="46">
        <v>10</v>
      </c>
      <c r="O123" s="25">
        <v>0.2</v>
      </c>
      <c r="P123" s="46">
        <v>9</v>
      </c>
      <c r="Q123" s="25">
        <v>0.18</v>
      </c>
      <c r="R123" s="41"/>
      <c r="S123" s="103"/>
    </row>
    <row r="124" spans="2:19" ht="20.100000000000001" customHeight="1">
      <c r="B124" s="39"/>
      <c r="C124" s="27">
        <v>820</v>
      </c>
      <c r="D124" s="28" t="s">
        <v>76</v>
      </c>
      <c r="E124" s="28" t="s">
        <v>79</v>
      </c>
      <c r="F124" s="28">
        <v>49</v>
      </c>
      <c r="G124" s="73">
        <v>4.4794520547945202</v>
      </c>
      <c r="H124" s="74">
        <v>99</v>
      </c>
      <c r="I124" s="32">
        <v>5.0505050505050504E-2</v>
      </c>
      <c r="J124" s="47">
        <v>5</v>
      </c>
      <c r="K124" s="32">
        <v>0.10204081632653061</v>
      </c>
      <c r="L124" s="47">
        <v>30</v>
      </c>
      <c r="M124" s="32">
        <v>0.61224489795918369</v>
      </c>
      <c r="N124" s="47">
        <v>9</v>
      </c>
      <c r="O124" s="32">
        <v>0.18367346938775511</v>
      </c>
      <c r="P124" s="47">
        <v>5</v>
      </c>
      <c r="Q124" s="32">
        <v>0.10204081632653061</v>
      </c>
      <c r="R124" s="41"/>
      <c r="S124" s="103"/>
    </row>
    <row r="125" spans="2:19" ht="20.100000000000001" customHeight="1">
      <c r="B125" s="39"/>
      <c r="C125" s="21">
        <v>820</v>
      </c>
      <c r="D125" s="22" t="s">
        <v>76</v>
      </c>
      <c r="E125" s="22" t="s">
        <v>80</v>
      </c>
      <c r="F125" s="22">
        <v>78</v>
      </c>
      <c r="G125" s="72">
        <v>5.4457831325301207</v>
      </c>
      <c r="H125" s="55">
        <v>172</v>
      </c>
      <c r="I125" s="25">
        <v>1.7441860465116279E-2</v>
      </c>
      <c r="J125" s="46">
        <v>3</v>
      </c>
      <c r="K125" s="25">
        <v>3.8461538461538464E-2</v>
      </c>
      <c r="L125" s="46">
        <v>20</v>
      </c>
      <c r="M125" s="25">
        <v>0.25641025641025639</v>
      </c>
      <c r="N125" s="46">
        <v>37</v>
      </c>
      <c r="O125" s="25">
        <v>0.47435897435897434</v>
      </c>
      <c r="P125" s="46">
        <v>18</v>
      </c>
      <c r="Q125" s="25">
        <v>0.23076923076923078</v>
      </c>
      <c r="R125" s="41"/>
      <c r="S125" s="103"/>
    </row>
    <row r="126" spans="2:19" ht="20.100000000000001" customHeight="1">
      <c r="B126" s="39"/>
      <c r="C126" s="27">
        <v>840</v>
      </c>
      <c r="D126" s="28" t="s">
        <v>84</v>
      </c>
      <c r="E126" s="28" t="s">
        <v>85</v>
      </c>
      <c r="F126" s="28">
        <v>26</v>
      </c>
      <c r="G126" s="73">
        <v>4.0750000000000002</v>
      </c>
      <c r="H126" s="74">
        <v>25</v>
      </c>
      <c r="I126" s="32">
        <v>0.08</v>
      </c>
      <c r="J126" s="47">
        <v>2</v>
      </c>
      <c r="K126" s="32">
        <v>7.6923076923076927E-2</v>
      </c>
      <c r="L126" s="47">
        <v>5</v>
      </c>
      <c r="M126" s="32">
        <v>0.19230769230769232</v>
      </c>
      <c r="N126" s="47">
        <v>10</v>
      </c>
      <c r="O126" s="32">
        <v>0.38461538461538464</v>
      </c>
      <c r="P126" s="47">
        <v>9</v>
      </c>
      <c r="Q126" s="32">
        <v>0.34615384615384615</v>
      </c>
      <c r="R126" s="41"/>
      <c r="S126" s="103"/>
    </row>
    <row r="127" spans="2:19" ht="20.100000000000001" customHeight="1">
      <c r="B127" s="39"/>
      <c r="C127" s="21">
        <v>840</v>
      </c>
      <c r="D127" s="22" t="s">
        <v>84</v>
      </c>
      <c r="E127" s="22" t="s">
        <v>50</v>
      </c>
      <c r="F127" s="22">
        <v>20</v>
      </c>
      <c r="G127" s="72">
        <v>4.6190476190476186</v>
      </c>
      <c r="H127" s="55">
        <v>22</v>
      </c>
      <c r="I127" s="25">
        <v>9.0909090909090912E-2</v>
      </c>
      <c r="J127" s="46">
        <v>2</v>
      </c>
      <c r="K127" s="25">
        <v>0.1</v>
      </c>
      <c r="L127" s="46">
        <v>4</v>
      </c>
      <c r="M127" s="25">
        <v>0.2</v>
      </c>
      <c r="N127" s="46">
        <v>1</v>
      </c>
      <c r="O127" s="25">
        <v>0.05</v>
      </c>
      <c r="P127" s="46">
        <v>13</v>
      </c>
      <c r="Q127" s="25">
        <v>0.65</v>
      </c>
      <c r="R127" s="41"/>
      <c r="S127" s="103"/>
    </row>
    <row r="128" spans="2:19" ht="20.100000000000001" customHeight="1">
      <c r="B128" s="39"/>
      <c r="C128" s="27">
        <v>840</v>
      </c>
      <c r="D128" s="28" t="s">
        <v>84</v>
      </c>
      <c r="E128" s="28" t="s">
        <v>80</v>
      </c>
      <c r="F128" s="28">
        <v>31</v>
      </c>
      <c r="G128" s="73">
        <v>4.3157894736842106</v>
      </c>
      <c r="H128" s="74">
        <v>38</v>
      </c>
      <c r="I128" s="32">
        <v>0.21052631578947367</v>
      </c>
      <c r="J128" s="47">
        <v>8</v>
      </c>
      <c r="K128" s="32">
        <v>0.25806451612903225</v>
      </c>
      <c r="L128" s="47">
        <v>13</v>
      </c>
      <c r="M128" s="32">
        <v>0.41935483870967744</v>
      </c>
      <c r="N128" s="47">
        <v>5</v>
      </c>
      <c r="O128" s="32">
        <v>0.16129032258064516</v>
      </c>
      <c r="P128" s="47">
        <v>5</v>
      </c>
      <c r="Q128" s="32">
        <v>0.16129032258064516</v>
      </c>
      <c r="R128" s="41"/>
      <c r="S128" s="103"/>
    </row>
    <row r="129" spans="2:19" ht="20.100000000000001" customHeight="1">
      <c r="B129" s="39"/>
      <c r="C129" s="21">
        <v>860</v>
      </c>
      <c r="D129" s="22" t="s">
        <v>86</v>
      </c>
      <c r="E129" s="22" t="s">
        <v>79</v>
      </c>
      <c r="F129" s="22">
        <v>12</v>
      </c>
      <c r="G129" s="72">
        <v>5.3571428571428568</v>
      </c>
      <c r="H129" s="55">
        <v>31</v>
      </c>
      <c r="I129" s="25">
        <v>9.6774193548387094E-2</v>
      </c>
      <c r="J129" s="46">
        <v>3</v>
      </c>
      <c r="K129" s="25">
        <v>0.25</v>
      </c>
      <c r="L129" s="46">
        <v>4</v>
      </c>
      <c r="M129" s="25">
        <v>0.33333333333333331</v>
      </c>
      <c r="N129" s="46">
        <v>1</v>
      </c>
      <c r="O129" s="25">
        <v>8.3333333333333329E-2</v>
      </c>
      <c r="P129" s="46">
        <v>4</v>
      </c>
      <c r="Q129" s="25">
        <v>0.33333333333333331</v>
      </c>
      <c r="R129" s="41"/>
      <c r="S129" s="103"/>
    </row>
    <row r="130" spans="2:19" ht="19.5" customHeight="1">
      <c r="B130" s="39"/>
      <c r="C130" s="27">
        <v>870</v>
      </c>
      <c r="D130" s="28" t="s">
        <v>87</v>
      </c>
      <c r="E130" s="28" t="s">
        <v>88</v>
      </c>
      <c r="F130" s="28">
        <v>15</v>
      </c>
      <c r="G130" s="73">
        <v>6</v>
      </c>
      <c r="H130" s="74">
        <v>1</v>
      </c>
      <c r="I130" s="32">
        <v>0</v>
      </c>
      <c r="J130" s="47">
        <v>0</v>
      </c>
      <c r="K130" s="32">
        <v>0</v>
      </c>
      <c r="L130" s="47">
        <v>1</v>
      </c>
      <c r="M130" s="32">
        <v>6.6666666666666666E-2</v>
      </c>
      <c r="N130" s="47">
        <v>5</v>
      </c>
      <c r="O130" s="32">
        <v>0.33333333333333331</v>
      </c>
      <c r="P130" s="47">
        <v>9</v>
      </c>
      <c r="Q130" s="32">
        <v>0.6</v>
      </c>
      <c r="R130" s="41"/>
      <c r="S130" s="103"/>
    </row>
    <row r="131" spans="2:19" ht="20.100000000000001" customHeight="1">
      <c r="B131" s="39"/>
      <c r="C131" s="88" t="s">
        <v>93</v>
      </c>
      <c r="D131" s="88"/>
      <c r="E131" s="88"/>
      <c r="F131" s="63">
        <f>SUM(F119:F130)</f>
        <v>553</v>
      </c>
      <c r="G131" s="64">
        <v>4.6610407876230662</v>
      </c>
      <c r="H131" s="63">
        <f>SUM(H119:H130)</f>
        <v>939</v>
      </c>
      <c r="I131" s="65">
        <f>J131/H131</f>
        <v>0.10436634717784878</v>
      </c>
      <c r="J131" s="66">
        <f>SUM(J119:J130)</f>
        <v>98</v>
      </c>
      <c r="K131" s="65">
        <f>J131/F131</f>
        <v>0.17721518987341772</v>
      </c>
      <c r="L131" s="66">
        <f>SUM(L119:L130)</f>
        <v>197</v>
      </c>
      <c r="M131" s="65">
        <f>L131/F131</f>
        <v>0.3562386980108499</v>
      </c>
      <c r="N131" s="66">
        <f>SUM(N119:N130)</f>
        <v>133</v>
      </c>
      <c r="O131" s="65">
        <f>N131/F131</f>
        <v>0.24050632911392406</v>
      </c>
      <c r="P131" s="66">
        <f>SUM(P119:P130)</f>
        <v>125</v>
      </c>
      <c r="Q131" s="65">
        <f>P131/F131</f>
        <v>0.22603978300180833</v>
      </c>
      <c r="R131" s="41"/>
      <c r="S131" s="103"/>
    </row>
    <row r="132" spans="2:19" ht="20.100000000000001" customHeight="1">
      <c r="B132" s="39"/>
      <c r="C132" s="89" t="s">
        <v>94</v>
      </c>
      <c r="D132" s="89"/>
      <c r="E132" s="89"/>
      <c r="F132" s="67">
        <f>+F131+F105</f>
        <v>4019</v>
      </c>
      <c r="G132" s="68">
        <v>6.188329519450801</v>
      </c>
      <c r="H132" s="67">
        <f>+H131+H105</f>
        <v>6838</v>
      </c>
      <c r="I132" s="69">
        <f>J132/H132</f>
        <v>7.1804621234279026E-2</v>
      </c>
      <c r="J132" s="67">
        <f>+J131+J105</f>
        <v>491</v>
      </c>
      <c r="K132" s="69">
        <f>J132/F132</f>
        <v>0.12216969395371984</v>
      </c>
      <c r="L132" s="67">
        <f>+L131+L105</f>
        <v>1051</v>
      </c>
      <c r="M132" s="69">
        <f>L132/F132</f>
        <v>0.26150783777058972</v>
      </c>
      <c r="N132" s="67">
        <f>+N131+N105</f>
        <v>1006</v>
      </c>
      <c r="O132" s="69">
        <f>N132/F132</f>
        <v>0.25031102264244837</v>
      </c>
      <c r="P132" s="67">
        <f>+P131+P105</f>
        <v>1471</v>
      </c>
      <c r="Q132" s="69">
        <f>P132/F132</f>
        <v>0.36601144563324212</v>
      </c>
      <c r="R132" s="41"/>
      <c r="S132" s="103"/>
    </row>
    <row r="133" spans="2:19">
      <c r="B133" s="39"/>
      <c r="C133" s="84" t="s">
        <v>107</v>
      </c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40"/>
      <c r="O133" s="40"/>
      <c r="P133" s="40"/>
      <c r="Q133" s="40"/>
      <c r="R133" s="41"/>
      <c r="S133" s="103"/>
    </row>
    <row r="134" spans="2:19">
      <c r="B134" s="39"/>
      <c r="C134" s="84" t="s">
        <v>108</v>
      </c>
      <c r="D134" s="84"/>
      <c r="E134" s="84"/>
      <c r="F134" s="84"/>
      <c r="G134" s="84"/>
      <c r="H134" s="84"/>
      <c r="I134" s="84"/>
      <c r="J134" s="84"/>
      <c r="K134" s="84"/>
      <c r="L134" s="84"/>
      <c r="M134" s="40"/>
      <c r="N134" s="40"/>
      <c r="O134" s="40"/>
      <c r="P134" s="40"/>
      <c r="Q134" s="40"/>
      <c r="R134" s="41"/>
      <c r="S134" s="103"/>
    </row>
    <row r="135" spans="2:19" ht="3.95" customHeight="1">
      <c r="B135" s="42"/>
      <c r="C135" s="43"/>
      <c r="D135" s="44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54"/>
      <c r="S135" s="103"/>
    </row>
    <row r="136" spans="2:19">
      <c r="C136" s="102" t="s">
        <v>103</v>
      </c>
      <c r="D136" s="102"/>
      <c r="S136" s="103"/>
    </row>
    <row r="137" spans="2:19">
      <c r="S137" s="103"/>
    </row>
    <row r="138" spans="2:19">
      <c r="S138" s="103"/>
    </row>
    <row r="139" spans="2:19">
      <c r="J139" s="75"/>
      <c r="S139" s="103"/>
    </row>
  </sheetData>
  <mergeCells count="78">
    <mergeCell ref="C136:D136"/>
    <mergeCell ref="C106:M106"/>
    <mergeCell ref="C107:L107"/>
    <mergeCell ref="G67:G68"/>
    <mergeCell ref="C64:D68"/>
    <mergeCell ref="E64:E68"/>
    <mergeCell ref="H65:H68"/>
    <mergeCell ref="C133:M133"/>
    <mergeCell ref="C134:L134"/>
    <mergeCell ref="L116:M117"/>
    <mergeCell ref="J116:K117"/>
    <mergeCell ref="H64:Q64"/>
    <mergeCell ref="P66:Q67"/>
    <mergeCell ref="C132:E132"/>
    <mergeCell ref="N116:O117"/>
    <mergeCell ref="P116:Q117"/>
    <mergeCell ref="C131:E131"/>
    <mergeCell ref="C114:D118"/>
    <mergeCell ref="E114:E118"/>
    <mergeCell ref="H114:Q114"/>
    <mergeCell ref="H115:H118"/>
    <mergeCell ref="I115:I118"/>
    <mergeCell ref="J115:Q115"/>
    <mergeCell ref="C111:Q111"/>
    <mergeCell ref="F64:G66"/>
    <mergeCell ref="F67:F68"/>
    <mergeCell ref="F117:F118"/>
    <mergeCell ref="G117:G118"/>
    <mergeCell ref="F114:G116"/>
    <mergeCell ref="I65:I68"/>
    <mergeCell ref="J65:Q65"/>
    <mergeCell ref="J66:K67"/>
    <mergeCell ref="L66:M67"/>
    <mergeCell ref="C104:E104"/>
    <mergeCell ref="C105:E105"/>
    <mergeCell ref="H70:H72"/>
    <mergeCell ref="I70:I72"/>
    <mergeCell ref="C70:C72"/>
    <mergeCell ref="D70:D72"/>
    <mergeCell ref="C29:Q29"/>
    <mergeCell ref="N11:O12"/>
    <mergeCell ref="P11:Q12"/>
    <mergeCell ref="N66:O67"/>
    <mergeCell ref="N34:O35"/>
    <mergeCell ref="P34:Q35"/>
    <mergeCell ref="C61:Q61"/>
    <mergeCell ref="C57:M57"/>
    <mergeCell ref="C58:L58"/>
    <mergeCell ref="E32:E36"/>
    <mergeCell ref="F32:G34"/>
    <mergeCell ref="H32:Q32"/>
    <mergeCell ref="H33:H36"/>
    <mergeCell ref="I33:I36"/>
    <mergeCell ref="J33:Q33"/>
    <mergeCell ref="C32:D36"/>
    <mergeCell ref="C56:E56"/>
    <mergeCell ref="F35:F36"/>
    <mergeCell ref="G35:G36"/>
    <mergeCell ref="C1:Q1"/>
    <mergeCell ref="C2:Q2"/>
    <mergeCell ref="C6:Q6"/>
    <mergeCell ref="C25:M25"/>
    <mergeCell ref="G12:G13"/>
    <mergeCell ref="C24:E24"/>
    <mergeCell ref="C9:D13"/>
    <mergeCell ref="E9:E13"/>
    <mergeCell ref="J34:K35"/>
    <mergeCell ref="L34:M35"/>
    <mergeCell ref="F9:G11"/>
    <mergeCell ref="L11:M12"/>
    <mergeCell ref="C26:L26"/>
    <mergeCell ref="J10:Q10"/>
    <mergeCell ref="C4:Q4"/>
    <mergeCell ref="H10:H13"/>
    <mergeCell ref="I10:I13"/>
    <mergeCell ref="J11:K12"/>
    <mergeCell ref="F12:F13"/>
    <mergeCell ref="H9:Q9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rowBreaks count="1" manualBreakCount="1">
    <brk id="10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1512</vt:lpstr>
      <vt:lpstr>'1512'!_1Àrea_d_impressió</vt:lpstr>
      <vt:lpstr>'1512'!Àrea_d'impressió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2009-10-08T07:30:59Z</cp:lastPrinted>
  <dcterms:created xsi:type="dcterms:W3CDTF">2006-07-24T07:10:59Z</dcterms:created>
  <dcterms:modified xsi:type="dcterms:W3CDTF">2009-10-08T10:54:20Z</dcterms:modified>
</cp:coreProperties>
</file>