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-45" windowWidth="19320" windowHeight="6210"/>
  </bookViews>
  <sheets>
    <sheet name="1.3.2.2" sheetId="1" r:id="rId1"/>
  </sheets>
  <externalReferences>
    <externalReference r:id="rId2"/>
    <externalReference r:id="rId3"/>
  </externalReferences>
  <definedNames>
    <definedName name="_1Àrea_d_impressió" localSheetId="0">'1.3.2.2'!$A$1:$H$208</definedName>
    <definedName name="A_impresión_IM">[1]Índex!$A$19:$F$41</definedName>
    <definedName name="Área_de_extracción2">#REF!</definedName>
    <definedName name="_xlnm.Print_Area" localSheetId="0">'1.3.2.2'!$A$1:$H$208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D169" i="1"/>
  <c r="E167"/>
  <c r="D104"/>
  <c r="D105"/>
  <c r="D106"/>
  <c r="D107"/>
  <c r="D108"/>
  <c r="D109"/>
  <c r="D110"/>
  <c r="D84"/>
  <c r="D74"/>
  <c r="D75"/>
  <c r="D76"/>
  <c r="D77"/>
  <c r="D78"/>
  <c r="D79"/>
  <c r="D80"/>
  <c r="D81"/>
  <c r="D82"/>
  <c r="D83"/>
  <c r="D85"/>
  <c r="E85"/>
  <c r="D57"/>
  <c r="D56"/>
  <c r="D55"/>
  <c r="D46"/>
  <c r="D45"/>
  <c r="D44"/>
  <c r="D27"/>
  <c r="E27"/>
  <c r="F27"/>
  <c r="G25"/>
  <c r="D190"/>
  <c r="E184"/>
  <c r="D54"/>
  <c r="D53"/>
  <c r="D52"/>
  <c r="D51"/>
  <c r="D50"/>
  <c r="D49"/>
  <c r="D48"/>
  <c r="D47"/>
  <c r="G26"/>
  <c r="G24"/>
  <c r="G23"/>
  <c r="G22"/>
  <c r="G11"/>
  <c r="G12"/>
  <c r="G13"/>
  <c r="G14"/>
  <c r="G15"/>
  <c r="G16"/>
  <c r="G17"/>
  <c r="G18"/>
  <c r="G19"/>
  <c r="G20"/>
  <c r="G21"/>
  <c r="G10"/>
  <c r="E110"/>
  <c r="E109"/>
  <c r="E108"/>
  <c r="E107"/>
  <c r="E106"/>
  <c r="E105"/>
  <c r="E104"/>
  <c r="E82"/>
  <c r="E81"/>
  <c r="E80"/>
  <c r="E79"/>
  <c r="E78"/>
  <c r="E77"/>
  <c r="E76"/>
  <c r="E75"/>
  <c r="E74"/>
  <c r="D58"/>
  <c r="E57"/>
  <c r="F35"/>
  <c r="G35"/>
  <c r="E36"/>
  <c r="D36"/>
  <c r="G34"/>
  <c r="G33"/>
  <c r="G32"/>
  <c r="G31"/>
  <c r="G30"/>
  <c r="G29"/>
  <c r="E51"/>
  <c r="E84"/>
  <c r="G27"/>
  <c r="F36"/>
  <c r="E83"/>
  <c r="E188"/>
  <c r="E186"/>
  <c r="E187"/>
  <c r="E160"/>
  <c r="E162"/>
  <c r="E164"/>
  <c r="E166"/>
  <c r="E168"/>
  <c r="E159"/>
  <c r="E161"/>
  <c r="E163"/>
  <c r="E165"/>
  <c r="E55"/>
  <c r="E53"/>
  <c r="E47"/>
  <c r="E52"/>
  <c r="E45"/>
  <c r="E49"/>
  <c r="E56"/>
  <c r="E190"/>
  <c r="G36"/>
  <c r="E44"/>
  <c r="E46"/>
  <c r="E48"/>
  <c r="E50"/>
  <c r="E54"/>
  <c r="D141"/>
  <c r="E140"/>
  <c r="E138"/>
  <c r="E136"/>
  <c r="E134"/>
  <c r="E132"/>
  <c r="E139"/>
  <c r="E137"/>
  <c r="E135"/>
  <c r="E133"/>
  <c r="E141"/>
</calcChain>
</file>

<file path=xl/sharedStrings.xml><?xml version="1.0" encoding="utf-8"?>
<sst xmlns="http://schemas.openxmlformats.org/spreadsheetml/2006/main" count="143" uniqueCount="84">
  <si>
    <t>CENTRES PROPIS</t>
  </si>
  <si>
    <t>200 FME</t>
  </si>
  <si>
    <t>230 ETSETB</t>
  </si>
  <si>
    <t>250 ETSECCPB</t>
  </si>
  <si>
    <t>270 FIB</t>
  </si>
  <si>
    <t>280 FNB</t>
  </si>
  <si>
    <t>290 ETSAV</t>
  </si>
  <si>
    <t>300 EPSC</t>
  </si>
  <si>
    <t>320 EUETIT</t>
  </si>
  <si>
    <t>370 EUOOT</t>
  </si>
  <si>
    <t>TOTAL CENTRES PROPIS</t>
  </si>
  <si>
    <t>CENTRES ADSCRITS</t>
  </si>
  <si>
    <t>801 EUNCET</t>
  </si>
  <si>
    <t>820 EUETIB</t>
  </si>
  <si>
    <t>840 EUPMT</t>
  </si>
  <si>
    <t>860 EUETII</t>
  </si>
  <si>
    <t>870 EUETTPC</t>
  </si>
  <si>
    <t>TOTAL CENTRES ADSCRITS</t>
  </si>
  <si>
    <t>TOTAL UPC</t>
  </si>
  <si>
    <t>Dades per fer el gràfic de 1r i 2n cicles i de 2n cicle</t>
  </si>
  <si>
    <t>CENTRE</t>
  </si>
  <si>
    <t>ESTUDIANTS</t>
  </si>
  <si>
    <t>FME</t>
  </si>
  <si>
    <t>ETSAB</t>
  </si>
  <si>
    <t>ETSETB</t>
  </si>
  <si>
    <t>ETSEIB</t>
  </si>
  <si>
    <t>ETSECCPB</t>
  </si>
  <si>
    <t>FIB</t>
  </si>
  <si>
    <t>FNB</t>
  </si>
  <si>
    <t>ETSAV</t>
  </si>
  <si>
    <t>EPSC</t>
  </si>
  <si>
    <t>Dades per fer el gràfic de 1r cicle de centres propis</t>
  </si>
  <si>
    <t>EUETIT</t>
  </si>
  <si>
    <t>EUOOT</t>
  </si>
  <si>
    <t>Dades per fer el gràfic de 1r cicle de centres adscrits</t>
  </si>
  <si>
    <t xml:space="preserve">CENTRES </t>
  </si>
  <si>
    <t>EUNCET</t>
  </si>
  <si>
    <t>EUETIB</t>
  </si>
  <si>
    <t>EUPMT</t>
  </si>
  <si>
    <t>EUETII</t>
  </si>
  <si>
    <t>EUETTPC</t>
  </si>
  <si>
    <t xml:space="preserve">Estudis de 1r i 2n cicles i de 2n cicle. Centres propis </t>
  </si>
  <si>
    <t xml:space="preserve">Estudis de 1r cicle. Centres propis </t>
  </si>
  <si>
    <t>Estudis de 1r cicle. Centres adscrits</t>
  </si>
  <si>
    <t>310 EPSEB</t>
  </si>
  <si>
    <t>340 EPSEVG</t>
  </si>
  <si>
    <t>EPSEB</t>
  </si>
  <si>
    <t>EPSEVG</t>
  </si>
  <si>
    <t>Estudis d'Arquitectura i Edificació</t>
  </si>
  <si>
    <t>Estudis de Matemàtiques i Estadística</t>
  </si>
  <si>
    <t>Estudis d'Enginyeria Civil</t>
  </si>
  <si>
    <t>Estudis d'Enginyeria Industrial</t>
  </si>
  <si>
    <t>Estudis d'Enginyeria Química</t>
  </si>
  <si>
    <t>Estudis de Nàutica</t>
  </si>
  <si>
    <t>Estudis d'Aeronàutica</t>
  </si>
  <si>
    <t>Estudis de Ciències de la Salut</t>
  </si>
  <si>
    <t>Estudis d'Enginyeria Agrícola</t>
  </si>
  <si>
    <t>Dobles titulacions</t>
  </si>
  <si>
    <t>162 CFIS</t>
  </si>
  <si>
    <t>CFIS</t>
  </si>
  <si>
    <t>802 EAE</t>
  </si>
  <si>
    <t>EAE</t>
  </si>
  <si>
    <t>330 EPSEM</t>
  </si>
  <si>
    <t>EPSEM</t>
  </si>
  <si>
    <t>1.3.2 Estudiantat matriculat de 1r i 2n cicles</t>
  </si>
  <si>
    <t>1.3.2.2 DISTRIBUCIÓ PER CENTRES I CICLES</t>
  </si>
  <si>
    <t>220 ETSEIAT</t>
  </si>
  <si>
    <t>1r i 2n cicles</t>
  </si>
  <si>
    <t>2n cicle</t>
  </si>
  <si>
    <t>1r cicle</t>
  </si>
  <si>
    <t>Total</t>
  </si>
  <si>
    <t>Inclou l'estudiantat que es matricula per primera vegada el quadrimestre de primavera</t>
  </si>
  <si>
    <t>ETSEIAT</t>
  </si>
  <si>
    <t>-</t>
  </si>
  <si>
    <t>390 ESAB</t>
  </si>
  <si>
    <t>ESAB</t>
  </si>
  <si>
    <t>Estudis d'Informàtica, Telecomunicació i Multimèdia</t>
  </si>
  <si>
    <t>Total estudiantat de 1r i 2n cicles i de 2n cicle de centres propis: 14.850</t>
  </si>
  <si>
    <t>Total estudiantat de 1r cicle de centres propis: 10.564</t>
  </si>
  <si>
    <t>Total estudiantat de 1r cicle de centres adscrits: 3.298</t>
  </si>
  <si>
    <r>
      <t>210 ETSAB</t>
    </r>
    <r>
      <rPr>
        <vertAlign val="superscript"/>
        <sz val="10"/>
        <color rgb="FF003366"/>
        <rFont val="Arial"/>
        <family val="2"/>
      </rPr>
      <t xml:space="preserve"> (1)</t>
    </r>
  </si>
  <si>
    <r>
      <t>240 ETSEIB</t>
    </r>
    <r>
      <rPr>
        <vertAlign val="superscript"/>
        <sz val="10"/>
        <color rgb="FF003366"/>
        <rFont val="Arial"/>
        <family val="2"/>
      </rPr>
      <t xml:space="preserve"> (1)</t>
    </r>
  </si>
  <si>
    <r>
      <t xml:space="preserve">(1) </t>
    </r>
    <r>
      <rPr>
        <sz val="8"/>
        <color rgb="FF003366"/>
        <rFont val="Arial"/>
        <family val="2"/>
      </rPr>
      <t>No s'inclouen els estudiants de títols propis</t>
    </r>
  </si>
  <si>
    <t>NOMBRE D'ESTUDIANTAT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</si>
</sst>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5">
    <xf numFmtId="0" fontId="0" fillId="0" borderId="0"/>
    <xf numFmtId="0" fontId="10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3" fillId="4" borderId="10">
      <alignment horizontal="left" vertical="center"/>
    </xf>
    <xf numFmtId="0" fontId="3" fillId="2" borderId="10">
      <alignment horizontal="left" vertical="center"/>
    </xf>
    <xf numFmtId="0" fontId="3" fillId="2" borderId="10">
      <alignment horizontal="left" vertical="center"/>
    </xf>
    <xf numFmtId="0" fontId="3" fillId="5" borderId="10">
      <alignment horizontal="left" vertical="center"/>
    </xf>
    <xf numFmtId="0" fontId="7" fillId="6" borderId="0">
      <alignment horizontal="left" vertical="center"/>
    </xf>
    <xf numFmtId="3" fontId="4" fillId="7" borderId="10" applyNumberFormat="0">
      <alignment vertical="center"/>
    </xf>
    <xf numFmtId="3" fontId="4" fillId="8" borderId="10" applyNumberFormat="0">
      <alignment vertical="center"/>
    </xf>
    <xf numFmtId="4" fontId="4" fillId="2" borderId="10" applyNumberFormat="0">
      <alignment vertical="center"/>
    </xf>
    <xf numFmtId="4" fontId="4" fillId="5" borderId="10" applyNumberFormat="0">
      <alignment vertical="center"/>
    </xf>
    <xf numFmtId="0" fontId="4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4" fillId="2" borderId="0" applyNumberFormat="0">
      <alignment vertical="center"/>
    </xf>
    <xf numFmtId="4" fontId="3" fillId="2" borderId="10" applyNumberFormat="0">
      <alignment vertical="center"/>
    </xf>
    <xf numFmtId="0" fontId="5" fillId="3" borderId="10">
      <alignment horizontal="center" vertical="center"/>
    </xf>
    <xf numFmtId="4" fontId="3" fillId="5" borderId="10" applyNumberFormat="0">
      <alignment vertical="center"/>
    </xf>
    <xf numFmtId="4" fontId="3" fillId="4" borderId="10" applyNumberFormat="0">
      <alignment vertical="center"/>
    </xf>
    <xf numFmtId="0" fontId="8" fillId="0" borderId="0"/>
    <xf numFmtId="0" fontId="8" fillId="0" borderId="0"/>
    <xf numFmtId="0" fontId="9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11" fillId="0" borderId="11" applyAlignment="0">
      <alignment horizontal="center"/>
    </xf>
  </cellStyleXfs>
  <cellXfs count="69">
    <xf numFmtId="0" fontId="0" fillId="0" borderId="0" xfId="0"/>
    <xf numFmtId="0" fontId="12" fillId="6" borderId="0" xfId="29" applyFont="1" applyFill="1" applyBorder="1" applyAlignment="1">
      <alignment horizontal="left"/>
    </xf>
    <xf numFmtId="3" fontId="12" fillId="6" borderId="0" xfId="30" applyNumberFormat="1" applyFont="1" applyFill="1" applyBorder="1" applyAlignment="1">
      <alignment horizontal="right" wrapText="1"/>
    </xf>
    <xf numFmtId="0" fontId="12" fillId="6" borderId="0" xfId="0" applyFont="1" applyFill="1"/>
    <xf numFmtId="0" fontId="12" fillId="6" borderId="0" xfId="0" applyFont="1" applyFill="1" applyBorder="1" applyAlignment="1"/>
    <xf numFmtId="3" fontId="12" fillId="6" borderId="0" xfId="0" applyNumberFormat="1" applyFont="1" applyFill="1" applyBorder="1"/>
    <xf numFmtId="3" fontId="12" fillId="6" borderId="0" xfId="0" applyNumberFormat="1" applyFont="1" applyFill="1" applyAlignment="1">
      <alignment horizontal="right"/>
    </xf>
    <xf numFmtId="10" fontId="12" fillId="6" borderId="0" xfId="32" applyNumberFormat="1" applyFont="1" applyFill="1" applyBorder="1"/>
    <xf numFmtId="0" fontId="12" fillId="6" borderId="0" xfId="31" applyFont="1" applyFill="1" applyBorder="1"/>
    <xf numFmtId="0" fontId="12" fillId="6" borderId="0" xfId="0" applyFont="1" applyFill="1" applyAlignment="1">
      <alignment horizontal="right"/>
    </xf>
    <xf numFmtId="0" fontId="12" fillId="6" borderId="0" xfId="0" applyFont="1" applyFill="1" applyBorder="1"/>
    <xf numFmtId="0" fontId="13" fillId="9" borderId="10" xfId="20" applyFont="1" applyFill="1">
      <alignment horizontal="left" vertical="center"/>
    </xf>
    <xf numFmtId="0" fontId="14" fillId="6" borderId="0" xfId="0" applyFont="1" applyFill="1"/>
    <xf numFmtId="0" fontId="14" fillId="6" borderId="0" xfId="0" applyFont="1" applyFill="1" applyAlignment="1">
      <alignment horizontal="center"/>
    </xf>
    <xf numFmtId="3" fontId="14" fillId="6" borderId="0" xfId="0" applyNumberFormat="1" applyFont="1" applyFill="1"/>
    <xf numFmtId="0" fontId="13" fillId="6" borderId="0" xfId="0" applyFont="1" applyFill="1"/>
    <xf numFmtId="0" fontId="14" fillId="6" borderId="0" xfId="0" applyFont="1" applyFill="1" applyBorder="1"/>
    <xf numFmtId="0" fontId="14" fillId="0" borderId="0" xfId="0" applyFont="1"/>
    <xf numFmtId="0" fontId="14" fillId="6" borderId="0" xfId="0" applyFont="1" applyFill="1" applyAlignment="1">
      <alignment horizontal="left"/>
    </xf>
    <xf numFmtId="3" fontId="14" fillId="6" borderId="0" xfId="0" applyNumberFormat="1" applyFont="1" applyFill="1" applyAlignment="1">
      <alignment horizontal="left"/>
    </xf>
    <xf numFmtId="0" fontId="14" fillId="9" borderId="0" xfId="20" applyFont="1" applyFill="1" applyBorder="1" applyAlignment="1">
      <alignment horizontal="left" vertical="center"/>
    </xf>
    <xf numFmtId="0" fontId="14" fillId="6" borderId="16" xfId="5" applyFont="1" applyFill="1" applyBorder="1" applyAlignment="1"/>
    <xf numFmtId="0" fontId="14" fillId="6" borderId="17" xfId="9" applyFont="1" applyFill="1" applyBorder="1"/>
    <xf numFmtId="0" fontId="14" fillId="6" borderId="17" xfId="9" applyFont="1" applyFill="1" applyBorder="1" applyAlignment="1">
      <alignment horizontal="center"/>
    </xf>
    <xf numFmtId="0" fontId="14" fillId="6" borderId="18" xfId="3" applyFont="1" applyFill="1" applyBorder="1"/>
    <xf numFmtId="0" fontId="14" fillId="6" borderId="19" xfId="8" applyFont="1" applyFill="1" applyBorder="1"/>
    <xf numFmtId="0" fontId="14" fillId="6" borderId="21" xfId="6" applyFont="1" applyFill="1" applyBorder="1"/>
    <xf numFmtId="0" fontId="18" fillId="11" borderId="20" xfId="22" applyFont="1" applyFill="1" applyBorder="1">
      <alignment horizontal="center" vertical="center" wrapText="1"/>
    </xf>
    <xf numFmtId="0" fontId="14" fillId="12" borderId="20" xfId="17" applyNumberFormat="1" applyFont="1" applyFill="1" applyBorder="1">
      <alignment vertical="center"/>
    </xf>
    <xf numFmtId="3" fontId="14" fillId="12" borderId="20" xfId="17" applyNumberFormat="1" applyFont="1" applyFill="1" applyBorder="1">
      <alignment vertical="center"/>
    </xf>
    <xf numFmtId="0" fontId="14" fillId="13" borderId="20" xfId="16" applyNumberFormat="1" applyFont="1" applyFill="1" applyBorder="1">
      <alignment vertical="center"/>
    </xf>
    <xf numFmtId="3" fontId="14" fillId="13" borderId="20" xfId="16" applyNumberFormat="1" applyFont="1" applyFill="1" applyBorder="1">
      <alignment vertical="center"/>
    </xf>
    <xf numFmtId="3" fontId="14" fillId="13" borderId="20" xfId="16" applyNumberFormat="1" applyFont="1" applyFill="1" applyBorder="1" applyAlignment="1">
      <alignment horizontal="right" vertical="center"/>
    </xf>
    <xf numFmtId="3" fontId="14" fillId="12" borderId="20" xfId="17" applyNumberFormat="1" applyFont="1" applyFill="1" applyBorder="1" applyAlignment="1">
      <alignment horizontal="right" vertical="center"/>
    </xf>
    <xf numFmtId="0" fontId="18" fillId="14" borderId="20" xfId="17" applyNumberFormat="1" applyFont="1" applyFill="1" applyBorder="1">
      <alignment vertical="center"/>
    </xf>
    <xf numFmtId="3" fontId="18" fillId="14" borderId="20" xfId="17" applyNumberFormat="1" applyFont="1" applyFill="1" applyBorder="1">
      <alignment vertical="center"/>
    </xf>
    <xf numFmtId="0" fontId="14" fillId="13" borderId="20" xfId="17" applyNumberFormat="1" applyFont="1" applyFill="1" applyBorder="1">
      <alignment vertical="center"/>
    </xf>
    <xf numFmtId="3" fontId="14" fillId="13" borderId="20" xfId="17" applyNumberFormat="1" applyFont="1" applyFill="1" applyBorder="1" applyAlignment="1">
      <alignment horizontal="right" vertical="center"/>
    </xf>
    <xf numFmtId="3" fontId="14" fillId="13" borderId="20" xfId="17" applyNumberFormat="1" applyFont="1" applyFill="1" applyBorder="1">
      <alignment vertical="center"/>
    </xf>
    <xf numFmtId="0" fontId="14" fillId="12" borderId="20" xfId="16" applyNumberFormat="1" applyFont="1" applyFill="1" applyBorder="1">
      <alignment vertical="center"/>
    </xf>
    <xf numFmtId="3" fontId="14" fillId="12" borderId="20" xfId="16" applyNumberFormat="1" applyFont="1" applyFill="1" applyBorder="1" applyAlignment="1">
      <alignment horizontal="right" vertical="center"/>
    </xf>
    <xf numFmtId="3" fontId="14" fillId="12" borderId="20" xfId="16" applyNumberFormat="1" applyFont="1" applyFill="1" applyBorder="1">
      <alignment vertical="center"/>
    </xf>
    <xf numFmtId="0" fontId="18" fillId="11" borderId="20" xfId="24" applyNumberFormat="1" applyFont="1" applyFill="1" applyBorder="1">
      <alignment vertical="center"/>
    </xf>
    <xf numFmtId="3" fontId="18" fillId="11" borderId="20" xfId="24" applyNumberFormat="1" applyFont="1" applyFill="1" applyBorder="1">
      <alignment vertical="center"/>
    </xf>
    <xf numFmtId="0" fontId="16" fillId="6" borderId="20" xfId="15" applyFont="1" applyBorder="1">
      <alignment horizontal="left" vertical="center"/>
    </xf>
    <xf numFmtId="0" fontId="14" fillId="6" borderId="22" xfId="4" applyFont="1" applyFill="1" applyBorder="1"/>
    <xf numFmtId="0" fontId="14" fillId="6" borderId="23" xfId="7" applyFont="1" applyFill="1" applyBorder="1"/>
    <xf numFmtId="0" fontId="14" fillId="6" borderId="23" xfId="7" applyFont="1" applyFill="1" applyBorder="1" applyAlignment="1">
      <alignment horizontal="center"/>
    </xf>
    <xf numFmtId="0" fontId="14" fillId="6" borderId="24" xfId="2" applyFont="1" applyFill="1" applyBorder="1"/>
    <xf numFmtId="0" fontId="12" fillId="6" borderId="0" xfId="0" applyFont="1" applyFill="1" applyAlignment="1">
      <alignment horizontal="center"/>
    </xf>
    <xf numFmtId="0" fontId="12" fillId="0" borderId="0" xfId="0" applyFont="1"/>
    <xf numFmtId="0" fontId="12" fillId="6" borderId="0" xfId="28" applyFont="1" applyFill="1" applyBorder="1" applyAlignment="1">
      <alignment horizontal="center"/>
    </xf>
    <xf numFmtId="0" fontId="12" fillId="6" borderId="0" xfId="28" applyFont="1" applyFill="1" applyBorder="1" applyAlignment="1">
      <alignment horizontal="left"/>
    </xf>
    <xf numFmtId="3" fontId="12" fillId="6" borderId="0" xfId="28" applyNumberFormat="1" applyFont="1" applyFill="1" applyBorder="1" applyAlignment="1">
      <alignment horizontal="right" wrapText="1"/>
    </xf>
    <xf numFmtId="3" fontId="12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center"/>
    </xf>
    <xf numFmtId="3" fontId="12" fillId="6" borderId="0" xfId="0" applyNumberFormat="1" applyFont="1" applyFill="1" applyAlignment="1">
      <alignment horizontal="center"/>
    </xf>
    <xf numFmtId="0" fontId="14" fillId="9" borderId="0" xfId="20" applyFont="1" applyFill="1" applyBorder="1" applyAlignment="1">
      <alignment horizontal="left" vertical="center"/>
    </xf>
    <xf numFmtId="0" fontId="13" fillId="9" borderId="13" xfId="20" applyFont="1" applyFill="1" applyBorder="1" applyAlignment="1">
      <alignment horizontal="left" vertical="center"/>
    </xf>
    <xf numFmtId="0" fontId="13" fillId="9" borderId="14" xfId="20" applyFont="1" applyFill="1" applyBorder="1" applyAlignment="1">
      <alignment horizontal="left" vertical="center"/>
    </xf>
    <xf numFmtId="0" fontId="13" fillId="9" borderId="15" xfId="20" applyFont="1" applyFill="1" applyBorder="1" applyAlignment="1">
      <alignment horizontal="left" vertical="center"/>
    </xf>
    <xf numFmtId="0" fontId="18" fillId="11" borderId="20" xfId="22" applyFont="1" applyFill="1" applyBorder="1">
      <alignment horizontal="center" vertical="center" wrapText="1"/>
    </xf>
    <xf numFmtId="0" fontId="14" fillId="9" borderId="12" xfId="20" applyFont="1" applyFill="1" applyBorder="1" applyAlignment="1">
      <alignment horizontal="left" vertical="center"/>
    </xf>
    <xf numFmtId="0" fontId="14" fillId="9" borderId="0" xfId="20" applyFont="1" applyFill="1" applyBorder="1" applyAlignment="1">
      <alignment horizontal="left" vertical="center"/>
    </xf>
    <xf numFmtId="0" fontId="16" fillId="6" borderId="20" xfId="15" applyFont="1" applyBorder="1">
      <alignment horizontal="left" vertical="center"/>
    </xf>
    <xf numFmtId="0" fontId="17" fillId="6" borderId="20" xfId="15" applyFont="1" applyBorder="1">
      <alignment horizontal="left" vertical="center"/>
    </xf>
    <xf numFmtId="0" fontId="13" fillId="0" borderId="25" xfId="16" applyNumberFormat="1" applyFont="1" applyFill="1" applyBorder="1" applyAlignment="1">
      <alignment horizontal="left" vertical="center"/>
    </xf>
    <xf numFmtId="0" fontId="13" fillId="0" borderId="26" xfId="16" applyNumberFormat="1" applyFont="1" applyFill="1" applyBorder="1" applyAlignment="1">
      <alignment horizontal="left" vertical="center"/>
    </xf>
    <xf numFmtId="0" fontId="13" fillId="0" borderId="27" xfId="16" applyNumberFormat="1" applyFont="1" applyFill="1" applyBorder="1" applyAlignment="1">
      <alignment horizontal="left" vertical="center"/>
    </xf>
  </cellXfs>
  <cellStyles count="35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.3.1.3." xfId="28"/>
    <cellStyle name="Normal_1.3.1.4." xfId="29"/>
    <cellStyle name="Normal_1.3.1.4. (gràfics)" xfId="30"/>
    <cellStyle name="Normal_Evol Dem (arees) (g)" xfId="31"/>
    <cellStyle name="Percentual" xfId="32" builtinId="5"/>
    <cellStyle name="SinEstilo" xfId="33"/>
    <cellStyle name="Total" xfId="3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003366"/>
      <color rgb="FF6E97C8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1r i 2n cicles i de 2n cicle de centres propis</a:t>
            </a:r>
          </a:p>
        </c:rich>
      </c:tx>
      <c:layout>
        <c:manualLayout>
          <c:xMode val="edge"/>
          <c:yMode val="edge"/>
          <c:x val="7.9239302694136312E-3"/>
          <c:y val="1.282043566210276E-2"/>
        </c:manualLayout>
      </c:layout>
    </c:title>
    <c:view3D>
      <c:rotX val="30"/>
      <c:rotY val="10"/>
      <c:perspective val="30"/>
    </c:view3D>
    <c:plotArea>
      <c:layout>
        <c:manualLayout>
          <c:layoutTarget val="inner"/>
          <c:xMode val="edge"/>
          <c:yMode val="edge"/>
          <c:x val="0.22239847594328047"/>
          <c:y val="0.22934540233752837"/>
          <c:w val="0.56048633381999968"/>
          <c:h val="0.75569912735267086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8.7517792447100992E-2"/>
                  <c:y val="-1.323776835587859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6.0122373768255181E-2"/>
                  <c:y val="1.04699733046189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/>
              <c:dLblPos val="outEnd"/>
              <c:showCatName val="1"/>
              <c:showPercent val="1"/>
            </c:dLbl>
            <c:dLbl>
              <c:idx val="3"/>
              <c:layout>
                <c:manualLayout>
                  <c:x val="-1.0311674590596859E-2"/>
                  <c:y val="-5.0117773739820999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7485805557981983E-3"/>
                  <c:y val="-4.7378693047984424E-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9.7562923493517348E-3"/>
                  <c:y val="4.0799066783318771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8785246931296829E-3"/>
                  <c:y val="-7.9727213585480822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3759894513978222E-3"/>
                  <c:y val="-1.2212575992103557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6.5324797950177026E-3"/>
                  <c:y val="-1.4014402045898109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3.878973923822121E-2"/>
                  <c:y val="-8.3239787334275492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5750028076918298E-2"/>
                  <c:y val="-0.15518271754492233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4.6126009209229175E-3"/>
                  <c:y val="-0.18896381542050839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2.8893852610737444E-2"/>
                  <c:y val="-0.11539403728380111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2.947668783874282E-2"/>
                  <c:y val="-4.1653767638019604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Mode val="edge"/>
                  <c:yMode val="edge"/>
                  <c:x val="0.46117309854544697"/>
                  <c:y val="0.17948755401883434"/>
                </c:manualLayout>
              </c:layout>
              <c:dLblPos val="bestFit"/>
              <c:showCatName val="1"/>
              <c:showPercent val="1"/>
            </c:dLbl>
            <c:dLbl>
              <c:idx val="15"/>
              <c:layout>
                <c:manualLayout>
                  <c:xMode val="edge"/>
                  <c:yMode val="edge"/>
                  <c:x val="0.48494490774882082"/>
                  <c:y val="0.12179512594135201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'1.3.2.2'!$C$44:$C$57</c:f>
              <c:strCache>
                <c:ptCount val="14"/>
                <c:pt idx="0">
                  <c:v>FME</c:v>
                </c:pt>
                <c:pt idx="1">
                  <c:v>ETSAB</c:v>
                </c:pt>
                <c:pt idx="2">
                  <c:v>ETSEIAT</c:v>
                </c:pt>
                <c:pt idx="3">
                  <c:v>ETSETB</c:v>
                </c:pt>
                <c:pt idx="4">
                  <c:v>ETSEIB</c:v>
                </c:pt>
                <c:pt idx="5">
                  <c:v>ETSECCPB</c:v>
                </c:pt>
                <c:pt idx="6">
                  <c:v>FIB</c:v>
                </c:pt>
                <c:pt idx="7">
                  <c:v>FNB</c:v>
                </c:pt>
                <c:pt idx="8">
                  <c:v>ETSAV</c:v>
                </c:pt>
                <c:pt idx="9">
                  <c:v>EPSC</c:v>
                </c:pt>
                <c:pt idx="10">
                  <c:v>EPSEB</c:v>
                </c:pt>
                <c:pt idx="11">
                  <c:v>EPSEM</c:v>
                </c:pt>
                <c:pt idx="12">
                  <c:v>EPSEVG</c:v>
                </c:pt>
                <c:pt idx="13">
                  <c:v>CFIS</c:v>
                </c:pt>
              </c:strCache>
            </c:strRef>
          </c:cat>
          <c:val>
            <c:numRef>
              <c:f>'1.3.2.2'!$D$44:$D$57</c:f>
              <c:numCache>
                <c:formatCode>#,##0</c:formatCode>
                <c:ptCount val="14"/>
                <c:pt idx="0">
                  <c:v>239</c:v>
                </c:pt>
                <c:pt idx="1">
                  <c:v>2882</c:v>
                </c:pt>
                <c:pt idx="2">
                  <c:v>2329</c:v>
                </c:pt>
                <c:pt idx="3">
                  <c:v>1579</c:v>
                </c:pt>
                <c:pt idx="4">
                  <c:v>3301</c:v>
                </c:pt>
                <c:pt idx="5">
                  <c:v>1213</c:v>
                </c:pt>
                <c:pt idx="6">
                  <c:v>1569</c:v>
                </c:pt>
                <c:pt idx="7">
                  <c:v>89</c:v>
                </c:pt>
                <c:pt idx="8">
                  <c:v>1151</c:v>
                </c:pt>
                <c:pt idx="9">
                  <c:v>123</c:v>
                </c:pt>
                <c:pt idx="10">
                  <c:v>175</c:v>
                </c:pt>
                <c:pt idx="11">
                  <c:v>52</c:v>
                </c:pt>
                <c:pt idx="12">
                  <c:v>49</c:v>
                </c:pt>
                <c:pt idx="13">
                  <c:v>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1r cicle de centres propis</a:t>
            </a:r>
          </a:p>
        </c:rich>
      </c:tx>
      <c:layout>
        <c:manualLayout>
          <c:xMode val="edge"/>
          <c:yMode val="edge"/>
          <c:x val="7.9113924050633021E-3"/>
          <c:y val="1.369876384499556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936708860759494"/>
          <c:y val="0.17808291086901809"/>
          <c:w val="0.56751054852320659"/>
          <c:h val="0.7671225685830367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3.7178976045715816E-2"/>
                  <c:y val="-3.23476232137649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1727466028771738E-2"/>
                  <c:y val="-2.918587557507695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1729791687431393E-2"/>
                  <c:y val="-2.567253089762157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6509186351705982E-2"/>
                  <c:y val="-2.161925051703117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5247350410312637E-3"/>
                  <c:y val="-8.8233320150049782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9.9322236619156772E-4"/>
                  <c:y val="-1.5915818741835366E-4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1.1086747068008928E-2"/>
                  <c:y val="7.5729574899028075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3.6957540117611896E-2"/>
                  <c:y val="-5.1848780051537997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9778564071896071E-2"/>
                  <c:y val="-1.383022461722606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2.8533007741121018E-2"/>
                  <c:y val="-2.2172125744555876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8.201933619057104E-3"/>
                  <c:y val="-3.8083039022836822E-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'1.3.2.2'!$C$74:$C$84</c:f>
              <c:strCache>
                <c:ptCount val="11"/>
                <c:pt idx="0">
                  <c:v>FME</c:v>
                </c:pt>
                <c:pt idx="1">
                  <c:v>ETSECCPB</c:v>
                </c:pt>
                <c:pt idx="2">
                  <c:v>FIB</c:v>
                </c:pt>
                <c:pt idx="3">
                  <c:v>FNB</c:v>
                </c:pt>
                <c:pt idx="4">
                  <c:v>EPSC</c:v>
                </c:pt>
                <c:pt idx="5">
                  <c:v>EPSEB</c:v>
                </c:pt>
                <c:pt idx="6">
                  <c:v>EUETIT</c:v>
                </c:pt>
                <c:pt idx="7">
                  <c:v>EPSEM</c:v>
                </c:pt>
                <c:pt idx="8">
                  <c:v>EPSEVG</c:v>
                </c:pt>
                <c:pt idx="9">
                  <c:v>EUOOT</c:v>
                </c:pt>
                <c:pt idx="10">
                  <c:v>ESAB</c:v>
                </c:pt>
              </c:strCache>
            </c:strRef>
          </c:cat>
          <c:val>
            <c:numRef>
              <c:f>'1.3.2.2'!$D$74:$D$84</c:f>
              <c:numCache>
                <c:formatCode>#,##0</c:formatCode>
                <c:ptCount val="11"/>
                <c:pt idx="0">
                  <c:v>50</c:v>
                </c:pt>
                <c:pt idx="1">
                  <c:v>973</c:v>
                </c:pt>
                <c:pt idx="2">
                  <c:v>729</c:v>
                </c:pt>
                <c:pt idx="3">
                  <c:v>491</c:v>
                </c:pt>
                <c:pt idx="4">
                  <c:v>1133</c:v>
                </c:pt>
                <c:pt idx="5">
                  <c:v>2799</c:v>
                </c:pt>
                <c:pt idx="6">
                  <c:v>1522</c:v>
                </c:pt>
                <c:pt idx="7">
                  <c:v>731</c:v>
                </c:pt>
                <c:pt idx="8">
                  <c:v>1199</c:v>
                </c:pt>
                <c:pt idx="9">
                  <c:v>476</c:v>
                </c:pt>
                <c:pt idx="10">
                  <c:v>461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</c:spPr>
    </c:plotArea>
    <c:plotVisOnly val="1"/>
    <c:dispBlanksAs val="zero"/>
  </c:chart>
  <c:spPr>
    <a:solidFill>
      <a:schemeClr val="bg1"/>
    </a:solidFill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1r cicle de centres adscrits</a:t>
            </a:r>
          </a:p>
        </c:rich>
      </c:tx>
      <c:layout>
        <c:manualLayout>
          <c:xMode val="edge"/>
          <c:yMode val="edge"/>
          <c:x val="7.9113924050633021E-3"/>
          <c:y val="1.0799229495454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7827004219409287"/>
          <c:y val="0.17206641304668382"/>
          <c:w val="0.58808016877637093"/>
          <c:h val="0.78598602141024487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-5.1604704475231734E-3"/>
                  <c:y val="-3.786103410939724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3639988039469749E-2"/>
                  <c:y val="-1.729970578731654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0754676235090866E-2"/>
                  <c:y val="1.7859106704534503E-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5996876972656921E-3"/>
                  <c:y val="9.169231815785453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1.3973553938669064E-2"/>
                  <c:y val="-2.490456511510575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4870427588956449E-2"/>
                  <c:y val="-3.2261427965019018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46360759493670883"/>
                  <c:y val="0.11879062203722127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'1.3.2.2'!$C$104:$C$109</c:f>
              <c:strCache>
                <c:ptCount val="6"/>
                <c:pt idx="0">
                  <c:v>EUNCET</c:v>
                </c:pt>
                <c:pt idx="1">
                  <c:v>EAE</c:v>
                </c:pt>
                <c:pt idx="2">
                  <c:v>EUETIB</c:v>
                </c:pt>
                <c:pt idx="3">
                  <c:v>EUPMT</c:v>
                </c:pt>
                <c:pt idx="4">
                  <c:v>EUETII</c:v>
                </c:pt>
                <c:pt idx="5">
                  <c:v>EUETTPC</c:v>
                </c:pt>
              </c:strCache>
            </c:strRef>
          </c:cat>
          <c:val>
            <c:numRef>
              <c:f>'1.3.2.2'!$D$104:$D$109</c:f>
              <c:numCache>
                <c:formatCode>#,##0</c:formatCode>
                <c:ptCount val="6"/>
                <c:pt idx="0">
                  <c:v>506</c:v>
                </c:pt>
                <c:pt idx="1">
                  <c:v>83</c:v>
                </c:pt>
                <c:pt idx="2">
                  <c:v>2278</c:v>
                </c:pt>
                <c:pt idx="3">
                  <c:v>353</c:v>
                </c:pt>
                <c:pt idx="4">
                  <c:v>72</c:v>
                </c:pt>
                <c:pt idx="5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solidFill>
        <a:srgbClr val="335C85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1r i 2n cicles i de 2n cicle de centres propis. Àrees de coneixement</a:t>
            </a:r>
          </a:p>
        </c:rich>
      </c:tx>
      <c:layout>
        <c:manualLayout>
          <c:xMode val="edge"/>
          <c:yMode val="edge"/>
          <c:x val="7.8864353312302835E-3"/>
          <c:y val="1.162798128494808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1345968189307576"/>
          <c:y val="0.16589171702374406"/>
          <c:w val="0.56151452677248148"/>
          <c:h val="0.8279074650552399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9.204451178618446E-2"/>
                  <c:y val="3.2480009766220818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1439098503854242E-2"/>
                  <c:y val="3.356361976492064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7328713248383412E-2"/>
                  <c:y val="1.504925837758652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1797941661077858E-2"/>
                  <c:y val="8.554281877556006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8014357038177803E-2"/>
                  <c:y val="8.6704510773362685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5777258915190806E-2"/>
                  <c:y val="3.2921198803637919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9.1314902671866371E-2"/>
                  <c:y val="-1.8052859671610542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4.5069673861745228E-2"/>
                  <c:y val="-0.137456631874504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8.8893415136988035E-2"/>
                  <c:y val="-0.11071574192760794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8168700699527759"/>
                  <c:y val="-0.13744627699240203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'1.3.2.2'!$C$132:$C$140</c:f>
              <c:strCache>
                <c:ptCount val="9"/>
                <c:pt idx="0">
                  <c:v>Estudis d'Aeronàutica</c:v>
                </c:pt>
                <c:pt idx="1">
                  <c:v>Estudis d'Arquitectura i Edificació</c:v>
                </c:pt>
                <c:pt idx="2">
                  <c:v>Estudis de Matemàtiques i Estadística</c:v>
                </c:pt>
                <c:pt idx="3">
                  <c:v>Estudis d'Enginyeria Civil</c:v>
                </c:pt>
                <c:pt idx="4">
                  <c:v>Estudis d'Enginyeria Industrial</c:v>
                </c:pt>
                <c:pt idx="5">
                  <c:v>Estudis d'Informàtica, Telecomunicació i Multimèdia</c:v>
                </c:pt>
                <c:pt idx="6">
                  <c:v>Estudis d'Enginyeria Química</c:v>
                </c:pt>
                <c:pt idx="7">
                  <c:v>Estudis de Nàutica</c:v>
                </c:pt>
                <c:pt idx="8">
                  <c:v>Dobles titulacions</c:v>
                </c:pt>
              </c:strCache>
            </c:strRef>
          </c:cat>
          <c:val>
            <c:numRef>
              <c:f>'1.3.2.2'!$D$132:$D$140</c:f>
              <c:numCache>
                <c:formatCode>#,##0</c:formatCode>
                <c:ptCount val="9"/>
                <c:pt idx="0">
                  <c:v>419</c:v>
                </c:pt>
                <c:pt idx="1">
                  <c:v>4208</c:v>
                </c:pt>
                <c:pt idx="2">
                  <c:v>239</c:v>
                </c:pt>
                <c:pt idx="3">
                  <c:v>1265</c:v>
                </c:pt>
                <c:pt idx="4">
                  <c:v>4850</c:v>
                </c:pt>
                <c:pt idx="5">
                  <c:v>3271</c:v>
                </c:pt>
                <c:pt idx="6">
                  <c:v>410</c:v>
                </c:pt>
                <c:pt idx="7">
                  <c:v>89</c:v>
                </c:pt>
                <c:pt idx="8">
                  <c:v>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solidFill>
        <a:srgbClr val="335C85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Estudis de 1r cicle de centres propis. Àrees de coneixement</a:t>
            </a:r>
          </a:p>
        </c:rich>
      </c:tx>
      <c:layout>
        <c:manualLayout>
          <c:xMode val="edge"/>
          <c:yMode val="edge"/>
          <c:x val="7.8616352201257862E-3"/>
          <c:y val="1.253135024788569E-2"/>
        </c:manualLayout>
      </c:layout>
    </c:title>
    <c:view3D>
      <c:rotX val="30"/>
      <c:rotY val="12"/>
      <c:perspective val="30"/>
    </c:view3D>
    <c:plotArea>
      <c:layout>
        <c:manualLayout>
          <c:layoutTarget val="inner"/>
          <c:xMode val="edge"/>
          <c:yMode val="edge"/>
          <c:x val="0.18501097740140979"/>
          <c:y val="7.6024181187877835E-2"/>
          <c:w val="0.59381600884795005"/>
          <c:h val="0.9239758188121224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-6.2661153204905978E-2"/>
                  <c:y val="-2.769443293272551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6981792370293337E-2"/>
                  <c:y val="-0.1091305692051651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7.1348817246900773E-2"/>
                  <c:y val="1.70615515165867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7097509037785379E-2"/>
                  <c:y val="0.1207909537623586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4491160303075323E-2"/>
                  <c:y val="0.1770233371991292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3.2015054721933361E-2"/>
                  <c:y val="5.1442840478273515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3683124515095997E-3"/>
                  <c:y val="4.870706951104798E-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3.8813780352927592E-3"/>
                  <c:y val="-1.4457140225892817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2843889796794266E-2"/>
                  <c:y val="-3.7548727461698871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5.7743112299641811E-2"/>
                  <c:y val="-5.7123385892552905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2.6734550292931328E-2"/>
                  <c:y val="-0.14355578203819319"/>
                </c:manualLayout>
              </c:layout>
              <c:dLblPos val="bestFit"/>
              <c:showCatName val="1"/>
              <c:showPercent val="1"/>
            </c:dLbl>
            <c:dLbl>
              <c:idx val="11"/>
              <c:delete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'1.3.2.2'!$C$159:$C$168</c:f>
              <c:strCache>
                <c:ptCount val="10"/>
                <c:pt idx="0">
                  <c:v>Estudis d'Arquitectura i Edificació</c:v>
                </c:pt>
                <c:pt idx="1">
                  <c:v>Estudis d'Aeronàutica</c:v>
                </c:pt>
                <c:pt idx="2">
                  <c:v>Estudis de Matemàtiques i Estadística</c:v>
                </c:pt>
                <c:pt idx="3">
                  <c:v>Estudis de Ciències de la Salut</c:v>
                </c:pt>
                <c:pt idx="4">
                  <c:v>Estudis d'Enginyeria Agrícola</c:v>
                </c:pt>
                <c:pt idx="5">
                  <c:v>Estudis d'Enginyeria Civil</c:v>
                </c:pt>
                <c:pt idx="6">
                  <c:v>Estudis d'Enginyeria Industrial</c:v>
                </c:pt>
                <c:pt idx="7">
                  <c:v>Estudis d'Informàtica, Telecomunicació i Multimèdia</c:v>
                </c:pt>
                <c:pt idx="8">
                  <c:v>Estudis d'Enginyeria Química</c:v>
                </c:pt>
                <c:pt idx="9">
                  <c:v>Estudis de Nàutica</c:v>
                </c:pt>
              </c:strCache>
            </c:strRef>
          </c:cat>
          <c:val>
            <c:numRef>
              <c:f>'1.3.2.2'!$D$159:$D$168</c:f>
              <c:numCache>
                <c:formatCode>#,##0</c:formatCode>
                <c:ptCount val="10"/>
                <c:pt idx="0">
                  <c:v>2496</c:v>
                </c:pt>
                <c:pt idx="1">
                  <c:v>309</c:v>
                </c:pt>
                <c:pt idx="2">
                  <c:v>50</c:v>
                </c:pt>
                <c:pt idx="3">
                  <c:v>476</c:v>
                </c:pt>
                <c:pt idx="4">
                  <c:v>461</c:v>
                </c:pt>
                <c:pt idx="5">
                  <c:v>1379</c:v>
                </c:pt>
                <c:pt idx="6">
                  <c:v>2394</c:v>
                </c:pt>
                <c:pt idx="7">
                  <c:v>2237</c:v>
                </c:pt>
                <c:pt idx="8">
                  <c:v>271</c:v>
                </c:pt>
                <c:pt idx="9">
                  <c:v>491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</c:spPr>
    </c:plotArea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Estudiantat de 1r cicle de centres adscrits. Àrees de coneixement</a:t>
            </a:r>
          </a:p>
        </c:rich>
      </c:tx>
      <c:layout>
        <c:manualLayout>
          <c:xMode val="edge"/>
          <c:yMode val="edge"/>
          <c:x val="1.2519561815336465E-2"/>
          <c:y val="1.8390901137357838E-2"/>
        </c:manualLayout>
      </c:layout>
    </c:title>
    <c:view3D>
      <c:rotX val="30"/>
      <c:rotY val="150"/>
      <c:perspective val="30"/>
    </c:view3D>
    <c:plotArea>
      <c:layout>
        <c:manualLayout>
          <c:layoutTarget val="inner"/>
          <c:xMode val="edge"/>
          <c:yMode val="edge"/>
          <c:x val="0.19405370103384956"/>
          <c:y val="0.13333381603161668"/>
          <c:w val="0.57746544592724003"/>
          <c:h val="0.84827731016381591"/>
        </c:manualLayout>
      </c:layout>
      <c:pie3DChart>
        <c:varyColors val="1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-2.4771152432237049E-2"/>
                  <c:y val="1.8320332336080374E-2"/>
                </c:manualLayout>
              </c:layout>
              <c:dLblPos val="bestFit"/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4.1020459297047965E-2"/>
                  <c:y val="-2.44372250671463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2371775124353619E-3"/>
                  <c:y val="-8.245042796223894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591179623673801E-3"/>
                  <c:y val="-2.6055833929849691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4282389644426611E-2"/>
                  <c:y val="-1.3208788695599777E-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'1.3.2.2'!$C$184:$C$188</c:f>
              <c:strCache>
                <c:ptCount val="5"/>
                <c:pt idx="0">
                  <c:v>Estudis de 1r cicle. Centres adscrits</c:v>
                </c:pt>
                <c:pt idx="2">
                  <c:v>Estudis d'Enginyeria Industrial</c:v>
                </c:pt>
                <c:pt idx="3">
                  <c:v>Estudis d'Enginyeria Química</c:v>
                </c:pt>
                <c:pt idx="4">
                  <c:v>Estudis d'Informàtica, Telecomunicació i Multimèdia</c:v>
                </c:pt>
              </c:strCache>
            </c:strRef>
          </c:cat>
          <c:val>
            <c:numRef>
              <c:f>'1.3.2.2'!$D$184:$D$188</c:f>
              <c:numCache>
                <c:formatCode>General</c:formatCode>
                <c:ptCount val="5"/>
                <c:pt idx="0">
                  <c:v>505</c:v>
                </c:pt>
                <c:pt idx="2">
                  <c:v>2112</c:v>
                </c:pt>
                <c:pt idx="3">
                  <c:v>388</c:v>
                </c:pt>
                <c:pt idx="4">
                  <c:v>293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40</xdr:row>
      <xdr:rowOff>9525</xdr:rowOff>
    </xdr:from>
    <xdr:to>
      <xdr:col>7</xdr:col>
      <xdr:colOff>19050</xdr:colOff>
      <xdr:row>67</xdr:row>
      <xdr:rowOff>95250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70</xdr:row>
      <xdr:rowOff>9525</xdr:rowOff>
    </xdr:from>
    <xdr:to>
      <xdr:col>6</xdr:col>
      <xdr:colOff>1028700</xdr:colOff>
      <xdr:row>95</xdr:row>
      <xdr:rowOff>133350</xdr:rowOff>
    </xdr:to>
    <xdr:graphicFrame macro="">
      <xdr:nvGraphicFramePr>
        <xdr:cNvPr id="1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99</xdr:row>
      <xdr:rowOff>57150</xdr:rowOff>
    </xdr:from>
    <xdr:to>
      <xdr:col>6</xdr:col>
      <xdr:colOff>1019175</xdr:colOff>
      <xdr:row>125</xdr:row>
      <xdr:rowOff>85725</xdr:rowOff>
    </xdr:to>
    <xdr:graphicFrame macro="">
      <xdr:nvGraphicFramePr>
        <xdr:cNvPr id="10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128</xdr:row>
      <xdr:rowOff>76200</xdr:rowOff>
    </xdr:from>
    <xdr:to>
      <xdr:col>6</xdr:col>
      <xdr:colOff>1009650</xdr:colOff>
      <xdr:row>153</xdr:row>
      <xdr:rowOff>95250</xdr:rowOff>
    </xdr:to>
    <xdr:graphicFrame macro="">
      <xdr:nvGraphicFramePr>
        <xdr:cNvPr id="10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171450</xdr:colOff>
      <xdr:row>157</xdr:row>
      <xdr:rowOff>152400</xdr:rowOff>
    </xdr:from>
    <xdr:to>
      <xdr:col>6</xdr:col>
      <xdr:colOff>1038225</xdr:colOff>
      <xdr:row>180</xdr:row>
      <xdr:rowOff>38100</xdr:rowOff>
    </xdr:to>
    <xdr:graphicFrame macro="">
      <xdr:nvGraphicFramePr>
        <xdr:cNvPr id="10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120651</xdr:colOff>
      <xdr:row>184</xdr:row>
      <xdr:rowOff>57150</xdr:rowOff>
    </xdr:from>
    <xdr:to>
      <xdr:col>6</xdr:col>
      <xdr:colOff>993776</xdr:colOff>
      <xdr:row>209</xdr:row>
      <xdr:rowOff>95250</xdr:rowOff>
    </xdr:to>
    <xdr:graphicFrame macro="">
      <xdr:nvGraphicFramePr>
        <xdr:cNvPr id="10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1"/>
  <sheetViews>
    <sheetView showGridLines="0" tabSelected="1" zoomScaleNormal="100" workbookViewId="0">
      <selection activeCell="J12" sqref="J12"/>
    </sheetView>
  </sheetViews>
  <sheetFormatPr defaultColWidth="11.42578125" defaultRowHeight="12.75"/>
  <cols>
    <col min="1" max="1" width="2.7109375" style="12" customWidth="1"/>
    <col min="2" max="2" width="0.5703125" style="12" customWidth="1"/>
    <col min="3" max="3" width="27.140625" style="12" customWidth="1"/>
    <col min="4" max="7" width="15.7109375" style="13" customWidth="1"/>
    <col min="8" max="8" width="0.5703125" style="12" customWidth="1"/>
    <col min="9" max="9" width="5.140625" style="13" bestFit="1" customWidth="1"/>
    <col min="10" max="10" width="48.28515625" style="12" bestFit="1" customWidth="1"/>
    <col min="11" max="11" width="19" style="12" bestFit="1" customWidth="1"/>
    <col min="12" max="16384" width="11.42578125" style="12"/>
  </cols>
  <sheetData>
    <row r="1" spans="2:10" s="11" customFormat="1" ht="14.25" thickTop="1" thickBot="1">
      <c r="C1" s="58" t="s">
        <v>64</v>
      </c>
      <c r="D1" s="59"/>
      <c r="E1" s="59"/>
      <c r="F1" s="59"/>
      <c r="G1" s="60"/>
    </row>
    <row r="2" spans="2:10" s="11" customFormat="1" ht="14.25" thickTop="1" thickBot="1">
      <c r="C2" s="58" t="s">
        <v>65</v>
      </c>
      <c r="D2" s="59"/>
      <c r="E2" s="59"/>
      <c r="F2" s="59"/>
      <c r="G2" s="60"/>
    </row>
    <row r="3" spans="2:10" s="11" customFormat="1" ht="6.75" customHeight="1" thickBot="1"/>
    <row r="4" spans="2:10" s="11" customFormat="1" ht="16.5" customHeight="1" thickBot="1"/>
    <row r="5" spans="2:10" ht="6.75" customHeight="1"/>
    <row r="6" spans="2:10" ht="3.95" customHeight="1">
      <c r="B6" s="21"/>
      <c r="C6" s="22"/>
      <c r="D6" s="23"/>
      <c r="E6" s="23"/>
      <c r="F6" s="23"/>
      <c r="G6" s="23"/>
      <c r="H6" s="24"/>
    </row>
    <row r="7" spans="2:10" ht="20.100000000000001" customHeight="1">
      <c r="B7" s="25"/>
      <c r="C7" s="61" t="s">
        <v>20</v>
      </c>
      <c r="D7" s="61" t="s">
        <v>83</v>
      </c>
      <c r="E7" s="61"/>
      <c r="F7" s="61"/>
      <c r="G7" s="61"/>
      <c r="H7" s="26"/>
    </row>
    <row r="8" spans="2:10" ht="20.100000000000001" customHeight="1">
      <c r="B8" s="25"/>
      <c r="C8" s="61"/>
      <c r="D8" s="27" t="s">
        <v>67</v>
      </c>
      <c r="E8" s="27" t="s">
        <v>68</v>
      </c>
      <c r="F8" s="27" t="s">
        <v>69</v>
      </c>
      <c r="G8" s="27" t="s">
        <v>70</v>
      </c>
      <c r="H8" s="26"/>
    </row>
    <row r="9" spans="2:10" ht="20.100000000000001" customHeight="1">
      <c r="B9" s="25"/>
      <c r="C9" s="66" t="s">
        <v>0</v>
      </c>
      <c r="D9" s="67"/>
      <c r="E9" s="67"/>
      <c r="F9" s="67"/>
      <c r="G9" s="68"/>
      <c r="H9" s="26"/>
    </row>
    <row r="10" spans="2:10" ht="20.100000000000001" customHeight="1">
      <c r="B10" s="25"/>
      <c r="C10" s="28" t="s">
        <v>1</v>
      </c>
      <c r="D10" s="29">
        <v>188</v>
      </c>
      <c r="E10" s="29">
        <v>51</v>
      </c>
      <c r="F10" s="29">
        <v>50</v>
      </c>
      <c r="G10" s="29">
        <f>SUM(D10:F10)</f>
        <v>289</v>
      </c>
      <c r="H10" s="26"/>
      <c r="J10" s="14"/>
    </row>
    <row r="11" spans="2:10" ht="20.100000000000001" customHeight="1">
      <c r="B11" s="25"/>
      <c r="C11" s="30" t="s">
        <v>80</v>
      </c>
      <c r="D11" s="31">
        <v>2882</v>
      </c>
      <c r="E11" s="32" t="s">
        <v>73</v>
      </c>
      <c r="F11" s="32" t="s">
        <v>73</v>
      </c>
      <c r="G11" s="31">
        <f t="shared" ref="G11:G26" si="0">SUM(D11:F11)</f>
        <v>2882</v>
      </c>
      <c r="H11" s="26"/>
      <c r="J11" s="14"/>
    </row>
    <row r="12" spans="2:10" ht="20.100000000000001" customHeight="1">
      <c r="B12" s="25"/>
      <c r="C12" s="28" t="s">
        <v>66</v>
      </c>
      <c r="D12" s="29">
        <v>1740</v>
      </c>
      <c r="E12" s="29">
        <v>589</v>
      </c>
      <c r="F12" s="33" t="s">
        <v>73</v>
      </c>
      <c r="G12" s="29">
        <f t="shared" si="0"/>
        <v>2329</v>
      </c>
      <c r="H12" s="26"/>
      <c r="J12" s="14"/>
    </row>
    <row r="13" spans="2:10" ht="20.100000000000001" customHeight="1">
      <c r="B13" s="25"/>
      <c r="C13" s="30" t="s">
        <v>2</v>
      </c>
      <c r="D13" s="31">
        <v>1400</v>
      </c>
      <c r="E13" s="31">
        <v>179</v>
      </c>
      <c r="F13" s="32" t="s">
        <v>73</v>
      </c>
      <c r="G13" s="31">
        <f t="shared" si="0"/>
        <v>1579</v>
      </c>
      <c r="H13" s="26"/>
      <c r="J13" s="14"/>
    </row>
    <row r="14" spans="2:10" ht="20.100000000000001" customHeight="1">
      <c r="B14" s="25"/>
      <c r="C14" s="28" t="s">
        <v>81</v>
      </c>
      <c r="D14" s="29">
        <v>3088</v>
      </c>
      <c r="E14" s="29">
        <v>213</v>
      </c>
      <c r="F14" s="33" t="s">
        <v>73</v>
      </c>
      <c r="G14" s="29">
        <f t="shared" si="0"/>
        <v>3301</v>
      </c>
      <c r="H14" s="26"/>
      <c r="J14" s="14"/>
    </row>
    <row r="15" spans="2:10" ht="20.100000000000001" customHeight="1">
      <c r="B15" s="25"/>
      <c r="C15" s="30" t="s">
        <v>3</v>
      </c>
      <c r="D15" s="31">
        <v>1213</v>
      </c>
      <c r="E15" s="32" t="s">
        <v>73</v>
      </c>
      <c r="F15" s="31">
        <v>973</v>
      </c>
      <c r="G15" s="31">
        <f t="shared" si="0"/>
        <v>2186</v>
      </c>
      <c r="H15" s="26"/>
      <c r="J15" s="14"/>
    </row>
    <row r="16" spans="2:10" ht="20.100000000000001" customHeight="1">
      <c r="B16" s="25"/>
      <c r="C16" s="28" t="s">
        <v>4</v>
      </c>
      <c r="D16" s="29">
        <v>1569</v>
      </c>
      <c r="E16" s="33" t="s">
        <v>73</v>
      </c>
      <c r="F16" s="29">
        <v>729</v>
      </c>
      <c r="G16" s="29">
        <f t="shared" si="0"/>
        <v>2298</v>
      </c>
      <c r="H16" s="26"/>
      <c r="J16" s="14"/>
    </row>
    <row r="17" spans="2:11" ht="20.100000000000001" customHeight="1">
      <c r="B17" s="25"/>
      <c r="C17" s="30" t="s">
        <v>5</v>
      </c>
      <c r="D17" s="32" t="s">
        <v>73</v>
      </c>
      <c r="E17" s="31">
        <v>89</v>
      </c>
      <c r="F17" s="31">
        <v>491</v>
      </c>
      <c r="G17" s="31">
        <f t="shared" si="0"/>
        <v>580</v>
      </c>
      <c r="H17" s="26"/>
      <c r="J17" s="14"/>
    </row>
    <row r="18" spans="2:11" ht="20.100000000000001" customHeight="1">
      <c r="B18" s="25"/>
      <c r="C18" s="28" t="s">
        <v>6</v>
      </c>
      <c r="D18" s="29">
        <v>1151</v>
      </c>
      <c r="E18" s="33" t="s">
        <v>73</v>
      </c>
      <c r="F18" s="33" t="s">
        <v>73</v>
      </c>
      <c r="G18" s="29">
        <f t="shared" si="0"/>
        <v>1151</v>
      </c>
      <c r="H18" s="26"/>
      <c r="J18" s="14"/>
    </row>
    <row r="19" spans="2:11" ht="20.100000000000001" customHeight="1">
      <c r="B19" s="25"/>
      <c r="C19" s="30" t="s">
        <v>7</v>
      </c>
      <c r="D19" s="32" t="s">
        <v>73</v>
      </c>
      <c r="E19" s="31">
        <v>123</v>
      </c>
      <c r="F19" s="31">
        <v>1133</v>
      </c>
      <c r="G19" s="31">
        <f t="shared" si="0"/>
        <v>1256</v>
      </c>
      <c r="H19" s="26"/>
      <c r="J19" s="14"/>
    </row>
    <row r="20" spans="2:11" ht="20.100000000000001" customHeight="1">
      <c r="B20" s="25"/>
      <c r="C20" s="28" t="s">
        <v>44</v>
      </c>
      <c r="D20" s="33" t="s">
        <v>73</v>
      </c>
      <c r="E20" s="29">
        <v>175</v>
      </c>
      <c r="F20" s="29">
        <v>2799</v>
      </c>
      <c r="G20" s="29">
        <f t="shared" si="0"/>
        <v>2974</v>
      </c>
      <c r="H20" s="26"/>
      <c r="J20" s="14"/>
    </row>
    <row r="21" spans="2:11" ht="20.100000000000001" customHeight="1">
      <c r="B21" s="25"/>
      <c r="C21" s="30" t="s">
        <v>8</v>
      </c>
      <c r="D21" s="32" t="s">
        <v>73</v>
      </c>
      <c r="E21" s="32" t="s">
        <v>73</v>
      </c>
      <c r="F21" s="31">
        <v>1522</v>
      </c>
      <c r="G21" s="31">
        <f t="shared" si="0"/>
        <v>1522</v>
      </c>
      <c r="H21" s="26"/>
      <c r="J21" s="14"/>
    </row>
    <row r="22" spans="2:11" ht="20.100000000000001" customHeight="1">
      <c r="B22" s="25"/>
      <c r="C22" s="28" t="s">
        <v>62</v>
      </c>
      <c r="D22" s="33" t="s">
        <v>73</v>
      </c>
      <c r="E22" s="29">
        <v>52</v>
      </c>
      <c r="F22" s="29">
        <v>731</v>
      </c>
      <c r="G22" s="29">
        <f t="shared" si="0"/>
        <v>783</v>
      </c>
      <c r="H22" s="26"/>
      <c r="J22" s="14"/>
    </row>
    <row r="23" spans="2:11" ht="20.100000000000001" customHeight="1">
      <c r="B23" s="25"/>
      <c r="C23" s="30" t="s">
        <v>45</v>
      </c>
      <c r="D23" s="32" t="s">
        <v>73</v>
      </c>
      <c r="E23" s="31">
        <v>49</v>
      </c>
      <c r="F23" s="31">
        <v>1199</v>
      </c>
      <c r="G23" s="31">
        <f t="shared" si="0"/>
        <v>1248</v>
      </c>
      <c r="H23" s="26"/>
      <c r="J23" s="14"/>
    </row>
    <row r="24" spans="2:11" ht="20.100000000000001" customHeight="1">
      <c r="B24" s="25"/>
      <c r="C24" s="28" t="s">
        <v>9</v>
      </c>
      <c r="D24" s="33" t="s">
        <v>73</v>
      </c>
      <c r="E24" s="33" t="s">
        <v>73</v>
      </c>
      <c r="F24" s="29">
        <v>476</v>
      </c>
      <c r="G24" s="29">
        <f>SUM(D24:F24)</f>
        <v>476</v>
      </c>
      <c r="H24" s="26"/>
      <c r="J24" s="14"/>
    </row>
    <row r="25" spans="2:11" ht="20.100000000000001" customHeight="1">
      <c r="B25" s="25"/>
      <c r="C25" s="30" t="s">
        <v>74</v>
      </c>
      <c r="D25" s="32" t="s">
        <v>73</v>
      </c>
      <c r="E25" s="32" t="s">
        <v>73</v>
      </c>
      <c r="F25" s="31">
        <v>461</v>
      </c>
      <c r="G25" s="31">
        <f t="shared" si="0"/>
        <v>461</v>
      </c>
      <c r="H25" s="26"/>
      <c r="J25" s="14"/>
    </row>
    <row r="26" spans="2:11" ht="20.100000000000001" customHeight="1">
      <c r="B26" s="25"/>
      <c r="C26" s="28" t="s">
        <v>58</v>
      </c>
      <c r="D26" s="33">
        <v>99</v>
      </c>
      <c r="E26" s="33" t="s">
        <v>73</v>
      </c>
      <c r="F26" s="33" t="s">
        <v>73</v>
      </c>
      <c r="G26" s="29">
        <f t="shared" si="0"/>
        <v>99</v>
      </c>
      <c r="H26" s="26"/>
      <c r="J26" s="14"/>
    </row>
    <row r="27" spans="2:11" ht="20.100000000000001" customHeight="1">
      <c r="B27" s="25"/>
      <c r="C27" s="34" t="s">
        <v>10</v>
      </c>
      <c r="D27" s="35">
        <f>SUM(D10:D26)</f>
        <v>13330</v>
      </c>
      <c r="E27" s="35">
        <f>SUM(E10:E26)</f>
        <v>1520</v>
      </c>
      <c r="F27" s="35">
        <f>SUM(F10:F26)</f>
        <v>10564</v>
      </c>
      <c r="G27" s="35">
        <f>SUM(D27:F27)</f>
        <v>25414</v>
      </c>
      <c r="H27" s="26"/>
      <c r="J27" s="14"/>
      <c r="K27" s="14"/>
    </row>
    <row r="28" spans="2:11" ht="20.100000000000001" customHeight="1">
      <c r="B28" s="25"/>
      <c r="C28" s="66" t="s">
        <v>11</v>
      </c>
      <c r="D28" s="67"/>
      <c r="E28" s="67"/>
      <c r="F28" s="67"/>
      <c r="G28" s="68"/>
      <c r="H28" s="26"/>
    </row>
    <row r="29" spans="2:11" ht="20.100000000000001" customHeight="1">
      <c r="B29" s="25"/>
      <c r="C29" s="28" t="s">
        <v>12</v>
      </c>
      <c r="D29" s="33" t="s">
        <v>73</v>
      </c>
      <c r="E29" s="33" t="s">
        <v>73</v>
      </c>
      <c r="F29" s="29">
        <v>506</v>
      </c>
      <c r="G29" s="29">
        <f>SUM(D29:F29)</f>
        <v>506</v>
      </c>
      <c r="H29" s="26"/>
    </row>
    <row r="30" spans="2:11" ht="20.100000000000001" customHeight="1">
      <c r="B30" s="25"/>
      <c r="C30" s="30" t="s">
        <v>60</v>
      </c>
      <c r="D30" s="32" t="s">
        <v>73</v>
      </c>
      <c r="E30" s="32" t="s">
        <v>73</v>
      </c>
      <c r="F30" s="31">
        <v>83</v>
      </c>
      <c r="G30" s="31">
        <f t="shared" ref="G30:G35" si="1">SUM(D30:F30)</f>
        <v>83</v>
      </c>
      <c r="H30" s="26"/>
    </row>
    <row r="31" spans="2:11" ht="20.100000000000001" customHeight="1">
      <c r="B31" s="25"/>
      <c r="C31" s="28" t="s">
        <v>13</v>
      </c>
      <c r="D31" s="33" t="s">
        <v>73</v>
      </c>
      <c r="E31" s="33" t="s">
        <v>73</v>
      </c>
      <c r="F31" s="29">
        <v>2278</v>
      </c>
      <c r="G31" s="29">
        <f t="shared" si="1"/>
        <v>2278</v>
      </c>
      <c r="H31" s="26"/>
    </row>
    <row r="32" spans="2:11" ht="20.100000000000001" customHeight="1">
      <c r="B32" s="25"/>
      <c r="C32" s="36" t="s">
        <v>14</v>
      </c>
      <c r="D32" s="37" t="s">
        <v>73</v>
      </c>
      <c r="E32" s="37" t="s">
        <v>73</v>
      </c>
      <c r="F32" s="38">
        <v>353</v>
      </c>
      <c r="G32" s="38">
        <f t="shared" si="1"/>
        <v>353</v>
      </c>
      <c r="H32" s="26"/>
    </row>
    <row r="33" spans="2:12" ht="20.100000000000001" customHeight="1">
      <c r="B33" s="25"/>
      <c r="C33" s="39" t="s">
        <v>15</v>
      </c>
      <c r="D33" s="40" t="s">
        <v>73</v>
      </c>
      <c r="E33" s="40" t="s">
        <v>73</v>
      </c>
      <c r="F33" s="41">
        <v>72</v>
      </c>
      <c r="G33" s="41">
        <f t="shared" si="1"/>
        <v>72</v>
      </c>
      <c r="H33" s="26"/>
    </row>
    <row r="34" spans="2:12" ht="20.100000000000001" customHeight="1">
      <c r="B34" s="25"/>
      <c r="C34" s="36" t="s">
        <v>16</v>
      </c>
      <c r="D34" s="37" t="s">
        <v>73</v>
      </c>
      <c r="E34" s="37" t="s">
        <v>73</v>
      </c>
      <c r="F34" s="38">
        <v>6</v>
      </c>
      <c r="G34" s="38">
        <f t="shared" si="1"/>
        <v>6</v>
      </c>
      <c r="H34" s="26"/>
    </row>
    <row r="35" spans="2:12" ht="20.100000000000001" customHeight="1">
      <c r="B35" s="25"/>
      <c r="C35" s="34" t="s">
        <v>17</v>
      </c>
      <c r="D35" s="35"/>
      <c r="E35" s="35"/>
      <c r="F35" s="35">
        <f>SUM(F29:F34)</f>
        <v>3298</v>
      </c>
      <c r="G35" s="35">
        <f t="shared" si="1"/>
        <v>3298</v>
      </c>
      <c r="H35" s="26"/>
    </row>
    <row r="36" spans="2:12" ht="20.100000000000001" customHeight="1">
      <c r="B36" s="25"/>
      <c r="C36" s="42" t="s">
        <v>18</v>
      </c>
      <c r="D36" s="43">
        <f>+D27+D35</f>
        <v>13330</v>
      </c>
      <c r="E36" s="43">
        <f>+E27+E35</f>
        <v>1520</v>
      </c>
      <c r="F36" s="43">
        <f>+F27+F35</f>
        <v>13862</v>
      </c>
      <c r="G36" s="43">
        <f>+G27+G35</f>
        <v>28712</v>
      </c>
      <c r="H36" s="26"/>
    </row>
    <row r="37" spans="2:12">
      <c r="B37" s="25"/>
      <c r="C37" s="64" t="s">
        <v>71</v>
      </c>
      <c r="D37" s="64"/>
      <c r="E37" s="64"/>
      <c r="F37" s="64"/>
      <c r="G37" s="44"/>
      <c r="H37" s="26"/>
    </row>
    <row r="38" spans="2:12">
      <c r="B38" s="25"/>
      <c r="C38" s="65" t="s">
        <v>82</v>
      </c>
      <c r="D38" s="64"/>
      <c r="E38" s="44"/>
      <c r="F38" s="44"/>
      <c r="G38" s="44"/>
      <c r="H38" s="26"/>
    </row>
    <row r="39" spans="2:12" ht="3.95" customHeight="1">
      <c r="B39" s="45"/>
      <c r="C39" s="46"/>
      <c r="D39" s="47"/>
      <c r="E39" s="47"/>
      <c r="F39" s="47"/>
      <c r="G39" s="47"/>
      <c r="H39" s="48"/>
    </row>
    <row r="40" spans="2:12">
      <c r="C40" s="15"/>
    </row>
    <row r="41" spans="2:12">
      <c r="C41" s="16" t="s">
        <v>19</v>
      </c>
      <c r="D41" s="16"/>
      <c r="E41" s="16"/>
      <c r="F41" s="16"/>
      <c r="J41" s="17"/>
      <c r="K41" s="17"/>
      <c r="L41" s="17"/>
    </row>
    <row r="42" spans="2:12" s="3" customFormat="1">
      <c r="C42" s="10"/>
      <c r="D42" s="10"/>
      <c r="E42" s="10"/>
      <c r="F42" s="10"/>
      <c r="G42" s="49"/>
      <c r="I42" s="49"/>
      <c r="J42" s="50"/>
      <c r="K42" s="50"/>
      <c r="L42" s="50"/>
    </row>
    <row r="43" spans="2:12" s="3" customFormat="1">
      <c r="C43" s="51" t="s">
        <v>20</v>
      </c>
      <c r="D43" s="51" t="s">
        <v>21</v>
      </c>
      <c r="E43" s="10"/>
      <c r="F43" s="10"/>
      <c r="G43" s="49"/>
      <c r="I43" s="49"/>
      <c r="J43" s="50"/>
      <c r="K43" s="50"/>
      <c r="L43" s="50"/>
    </row>
    <row r="44" spans="2:12" s="3" customFormat="1">
      <c r="C44" s="52" t="s">
        <v>22</v>
      </c>
      <c r="D44" s="5">
        <f>D10+E10</f>
        <v>239</v>
      </c>
      <c r="E44" s="7">
        <f t="shared" ref="E44:E57" si="2">D44/$D$58</f>
        <v>1.6094276094276095E-2</v>
      </c>
      <c r="F44" s="10"/>
      <c r="G44" s="49"/>
      <c r="I44" s="49"/>
      <c r="J44" s="50"/>
      <c r="K44" s="50"/>
      <c r="L44" s="50"/>
    </row>
    <row r="45" spans="2:12" s="3" customFormat="1">
      <c r="C45" s="52" t="s">
        <v>23</v>
      </c>
      <c r="D45" s="5">
        <f>D11</f>
        <v>2882</v>
      </c>
      <c r="E45" s="7">
        <f t="shared" si="2"/>
        <v>0.19407407407407407</v>
      </c>
      <c r="F45" s="10"/>
      <c r="G45" s="49"/>
      <c r="I45" s="49"/>
      <c r="J45" s="50"/>
      <c r="K45" s="50"/>
      <c r="L45" s="50"/>
    </row>
    <row r="46" spans="2:12" s="3" customFormat="1">
      <c r="C46" s="52" t="s">
        <v>72</v>
      </c>
      <c r="D46" s="5">
        <f>D12+E12</f>
        <v>2329</v>
      </c>
      <c r="E46" s="7">
        <f t="shared" si="2"/>
        <v>0.15683501683501683</v>
      </c>
      <c r="F46" s="10"/>
      <c r="G46" s="49"/>
      <c r="I46" s="49"/>
      <c r="J46" s="50"/>
      <c r="K46" s="50"/>
      <c r="L46" s="50"/>
    </row>
    <row r="47" spans="2:12" s="3" customFormat="1">
      <c r="C47" s="52" t="s">
        <v>24</v>
      </c>
      <c r="D47" s="5">
        <f>D13+E13</f>
        <v>1579</v>
      </c>
      <c r="E47" s="7">
        <f t="shared" si="2"/>
        <v>0.10632996632996633</v>
      </c>
      <c r="F47" s="10"/>
      <c r="G47" s="49"/>
      <c r="I47" s="49"/>
      <c r="J47" s="50"/>
      <c r="K47" s="50"/>
      <c r="L47" s="50"/>
    </row>
    <row r="48" spans="2:12" s="3" customFormat="1">
      <c r="C48" s="52" t="s">
        <v>25</v>
      </c>
      <c r="D48" s="5">
        <f>D14+E14</f>
        <v>3301</v>
      </c>
      <c r="E48" s="7">
        <f t="shared" si="2"/>
        <v>0.22228956228956229</v>
      </c>
      <c r="F48" s="10"/>
      <c r="G48" s="49"/>
      <c r="I48" s="49"/>
      <c r="J48" s="50"/>
      <c r="K48" s="50"/>
      <c r="L48" s="50"/>
    </row>
    <row r="49" spans="3:12" s="3" customFormat="1">
      <c r="C49" s="52" t="s">
        <v>26</v>
      </c>
      <c r="D49" s="5">
        <f>D15</f>
        <v>1213</v>
      </c>
      <c r="E49" s="7">
        <f t="shared" si="2"/>
        <v>8.1683501683501678E-2</v>
      </c>
      <c r="F49" s="10"/>
      <c r="G49" s="49"/>
      <c r="I49" s="49"/>
      <c r="J49" s="50"/>
      <c r="K49" s="50"/>
      <c r="L49" s="50"/>
    </row>
    <row r="50" spans="3:12" s="3" customFormat="1">
      <c r="C50" s="52" t="s">
        <v>27</v>
      </c>
      <c r="D50" s="5">
        <f>D16</f>
        <v>1569</v>
      </c>
      <c r="E50" s="7">
        <f t="shared" si="2"/>
        <v>0.10565656565656566</v>
      </c>
      <c r="F50" s="10"/>
      <c r="G50" s="49"/>
      <c r="I50" s="49"/>
      <c r="J50" s="50"/>
      <c r="K50" s="50"/>
      <c r="L50" s="50"/>
    </row>
    <row r="51" spans="3:12" s="3" customFormat="1">
      <c r="C51" s="52" t="s">
        <v>28</v>
      </c>
      <c r="D51" s="5">
        <f>E17</f>
        <v>89</v>
      </c>
      <c r="E51" s="7">
        <f t="shared" si="2"/>
        <v>5.9932659932659931E-3</v>
      </c>
      <c r="F51" s="10"/>
      <c r="G51" s="49"/>
      <c r="I51" s="49"/>
      <c r="J51" s="50"/>
      <c r="K51" s="50"/>
      <c r="L51" s="50"/>
    </row>
    <row r="52" spans="3:12" s="3" customFormat="1">
      <c r="C52" s="52" t="s">
        <v>29</v>
      </c>
      <c r="D52" s="5">
        <f>D18</f>
        <v>1151</v>
      </c>
      <c r="E52" s="7">
        <f t="shared" si="2"/>
        <v>7.7508417508417513E-2</v>
      </c>
      <c r="F52" s="10"/>
      <c r="G52" s="49"/>
      <c r="I52" s="49"/>
      <c r="J52" s="50"/>
      <c r="K52" s="50"/>
      <c r="L52" s="50"/>
    </row>
    <row r="53" spans="3:12" s="3" customFormat="1">
      <c r="C53" s="52" t="s">
        <v>30</v>
      </c>
      <c r="D53" s="5">
        <f>E19</f>
        <v>123</v>
      </c>
      <c r="E53" s="7">
        <f t="shared" si="2"/>
        <v>8.2828282828282824E-3</v>
      </c>
      <c r="F53" s="10"/>
      <c r="G53" s="49"/>
      <c r="I53" s="49"/>
      <c r="J53" s="50"/>
      <c r="K53" s="50"/>
      <c r="L53" s="50"/>
    </row>
    <row r="54" spans="3:12" s="3" customFormat="1">
      <c r="C54" s="52" t="s">
        <v>46</v>
      </c>
      <c r="D54" s="5">
        <f>E20</f>
        <v>175</v>
      </c>
      <c r="E54" s="7">
        <f t="shared" si="2"/>
        <v>1.1784511784511785E-2</v>
      </c>
      <c r="F54" s="10"/>
      <c r="G54" s="49"/>
      <c r="I54" s="49"/>
      <c r="J54" s="50"/>
      <c r="K54" s="50"/>
      <c r="L54" s="50"/>
    </row>
    <row r="55" spans="3:12" s="3" customFormat="1">
      <c r="C55" s="3" t="s">
        <v>63</v>
      </c>
      <c r="D55" s="5">
        <f>E22</f>
        <v>52</v>
      </c>
      <c r="E55" s="7">
        <f t="shared" si="2"/>
        <v>3.5016835016835018E-3</v>
      </c>
      <c r="F55" s="49"/>
      <c r="G55" s="49"/>
      <c r="I55" s="49"/>
      <c r="J55" s="50"/>
      <c r="K55" s="50"/>
      <c r="L55" s="50"/>
    </row>
    <row r="56" spans="3:12" s="3" customFormat="1">
      <c r="C56" s="52" t="s">
        <v>47</v>
      </c>
      <c r="D56" s="5">
        <f>E23</f>
        <v>49</v>
      </c>
      <c r="E56" s="7">
        <f t="shared" si="2"/>
        <v>3.2996632996632998E-3</v>
      </c>
      <c r="F56" s="49"/>
      <c r="G56" s="49"/>
      <c r="I56" s="49"/>
      <c r="J56" s="50"/>
      <c r="K56" s="50"/>
      <c r="L56" s="50"/>
    </row>
    <row r="57" spans="3:12" s="3" customFormat="1">
      <c r="C57" s="3" t="s">
        <v>59</v>
      </c>
      <c r="D57" s="5">
        <f>D26</f>
        <v>99</v>
      </c>
      <c r="E57" s="7">
        <f t="shared" si="2"/>
        <v>6.6666666666666671E-3</v>
      </c>
      <c r="F57" s="49"/>
      <c r="G57" s="49"/>
      <c r="I57" s="49"/>
      <c r="J57" s="50"/>
      <c r="K57" s="50"/>
      <c r="L57" s="50"/>
    </row>
    <row r="58" spans="3:12" s="3" customFormat="1">
      <c r="C58" s="10"/>
      <c r="D58" s="5">
        <f>SUM(D44:D57)</f>
        <v>14850</v>
      </c>
      <c r="F58" s="49"/>
      <c r="G58" s="49"/>
      <c r="I58" s="49"/>
      <c r="J58" s="50"/>
      <c r="K58" s="50"/>
      <c r="L58" s="50"/>
    </row>
    <row r="59" spans="3:12" s="3" customFormat="1">
      <c r="E59" s="9"/>
      <c r="F59" s="49"/>
      <c r="G59" s="49"/>
      <c r="I59" s="49"/>
      <c r="J59" s="50"/>
      <c r="K59" s="50"/>
      <c r="L59" s="50"/>
    </row>
    <row r="60" spans="3:12" s="3" customFormat="1">
      <c r="E60" s="9"/>
      <c r="F60" s="49"/>
      <c r="G60" s="49"/>
      <c r="I60" s="49"/>
      <c r="J60" s="50"/>
      <c r="K60" s="50"/>
      <c r="L60" s="50"/>
    </row>
    <row r="61" spans="3:12" s="3" customFormat="1">
      <c r="E61" s="9"/>
      <c r="F61" s="49"/>
      <c r="G61" s="49"/>
      <c r="I61" s="49"/>
      <c r="J61" s="50"/>
      <c r="K61" s="50"/>
      <c r="L61" s="50"/>
    </row>
    <row r="62" spans="3:12" s="3" customFormat="1">
      <c r="F62" s="49"/>
      <c r="G62" s="49"/>
      <c r="I62" s="49"/>
      <c r="J62" s="50"/>
      <c r="K62" s="50"/>
      <c r="L62" s="50"/>
    </row>
    <row r="63" spans="3:12" s="3" customFormat="1">
      <c r="E63" s="9"/>
      <c r="F63" s="49"/>
      <c r="G63" s="49"/>
      <c r="I63" s="49"/>
      <c r="J63" s="50"/>
      <c r="K63" s="50"/>
      <c r="L63" s="50"/>
    </row>
    <row r="64" spans="3:12" s="3" customFormat="1">
      <c r="F64" s="49"/>
      <c r="G64" s="49"/>
      <c r="I64" s="49"/>
      <c r="J64" s="50"/>
      <c r="K64" s="50"/>
      <c r="L64" s="50"/>
    </row>
    <row r="65" spans="3:12" s="3" customFormat="1">
      <c r="F65" s="49"/>
      <c r="G65" s="49"/>
      <c r="I65" s="49"/>
      <c r="J65" s="50"/>
      <c r="K65" s="50"/>
      <c r="L65" s="50"/>
    </row>
    <row r="66" spans="3:12" s="3" customFormat="1">
      <c r="F66" s="49"/>
      <c r="G66" s="49"/>
      <c r="I66" s="49"/>
      <c r="J66" s="50"/>
      <c r="K66" s="50"/>
      <c r="L66" s="50"/>
    </row>
    <row r="67" spans="3:12" s="3" customFormat="1">
      <c r="F67" s="49"/>
      <c r="G67" s="49"/>
      <c r="I67" s="49"/>
      <c r="J67" s="50"/>
      <c r="K67" s="50"/>
      <c r="L67" s="50"/>
    </row>
    <row r="68" spans="3:12">
      <c r="D68" s="12"/>
      <c r="E68" s="12"/>
      <c r="J68" s="17"/>
      <c r="K68" s="17"/>
      <c r="L68" s="17"/>
    </row>
    <row r="69" spans="3:12" s="18" customFormat="1">
      <c r="C69" s="62" t="s">
        <v>77</v>
      </c>
      <c r="D69" s="63"/>
      <c r="E69" s="63"/>
      <c r="F69" s="63"/>
      <c r="G69" s="63"/>
      <c r="J69" s="17"/>
      <c r="K69" s="17"/>
      <c r="L69" s="17"/>
    </row>
    <row r="70" spans="3:12" ht="27.75" customHeight="1">
      <c r="D70" s="12"/>
      <c r="E70" s="12"/>
      <c r="J70" s="17"/>
      <c r="K70" s="17"/>
      <c r="L70" s="17"/>
    </row>
    <row r="71" spans="3:12">
      <c r="C71" s="16" t="s">
        <v>31</v>
      </c>
      <c r="D71" s="16"/>
      <c r="E71" s="16"/>
      <c r="F71" s="16"/>
      <c r="J71" s="17"/>
      <c r="K71" s="17"/>
      <c r="L71" s="17"/>
    </row>
    <row r="72" spans="3:12" s="3" customFormat="1">
      <c r="C72" s="10"/>
      <c r="D72" s="10"/>
      <c r="E72" s="10"/>
      <c r="F72" s="10"/>
      <c r="G72" s="49"/>
      <c r="I72" s="49"/>
      <c r="J72" s="50"/>
      <c r="K72" s="50"/>
      <c r="L72" s="50"/>
    </row>
    <row r="73" spans="3:12" s="3" customFormat="1">
      <c r="C73" s="51" t="s">
        <v>20</v>
      </c>
      <c r="D73" s="51" t="s">
        <v>21</v>
      </c>
      <c r="E73" s="10"/>
      <c r="F73" s="10"/>
      <c r="G73" s="49"/>
      <c r="I73" s="49"/>
      <c r="J73" s="50"/>
      <c r="K73" s="50"/>
      <c r="L73" s="50"/>
    </row>
    <row r="74" spans="3:12" s="3" customFormat="1">
      <c r="C74" s="10" t="s">
        <v>22</v>
      </c>
      <c r="D74" s="53">
        <f>F10</f>
        <v>50</v>
      </c>
      <c r="E74" s="7">
        <f t="shared" ref="E74:E85" si="3">D74/$D$85</f>
        <v>4.7330556607345703E-3</v>
      </c>
      <c r="F74" s="10"/>
      <c r="G74" s="49"/>
      <c r="I74" s="49"/>
      <c r="J74" s="50"/>
      <c r="K74" s="50"/>
      <c r="L74" s="50"/>
    </row>
    <row r="75" spans="3:12" s="3" customFormat="1">
      <c r="C75" s="10" t="s">
        <v>26</v>
      </c>
      <c r="D75" s="53">
        <f>F15</f>
        <v>973</v>
      </c>
      <c r="E75" s="7">
        <f t="shared" si="3"/>
        <v>9.2105263157894732E-2</v>
      </c>
      <c r="F75" s="10"/>
      <c r="G75" s="49"/>
      <c r="I75" s="49"/>
      <c r="J75" s="50"/>
      <c r="K75" s="50"/>
      <c r="L75" s="50"/>
    </row>
    <row r="76" spans="3:12" s="3" customFormat="1">
      <c r="C76" s="10" t="s">
        <v>27</v>
      </c>
      <c r="D76" s="53">
        <f>F16</f>
        <v>729</v>
      </c>
      <c r="E76" s="7">
        <f t="shared" si="3"/>
        <v>6.900795153351004E-2</v>
      </c>
      <c r="F76" s="10"/>
      <c r="G76" s="49"/>
      <c r="I76" s="49"/>
      <c r="J76" s="50"/>
      <c r="K76" s="50"/>
      <c r="L76" s="50"/>
    </row>
    <row r="77" spans="3:12" s="3" customFormat="1">
      <c r="C77" s="10" t="s">
        <v>28</v>
      </c>
      <c r="D77" s="53">
        <f>F17</f>
        <v>491</v>
      </c>
      <c r="E77" s="7">
        <f t="shared" si="3"/>
        <v>4.6478606588413476E-2</v>
      </c>
      <c r="F77" s="10"/>
      <c r="G77" s="49"/>
      <c r="I77" s="49"/>
      <c r="J77" s="50"/>
      <c r="K77" s="50"/>
      <c r="L77" s="50"/>
    </row>
    <row r="78" spans="3:12" s="3" customFormat="1">
      <c r="C78" s="10" t="s">
        <v>30</v>
      </c>
      <c r="D78" s="53">
        <f t="shared" ref="D78:D83" si="4">F19</f>
        <v>1133</v>
      </c>
      <c r="E78" s="7">
        <f t="shared" si="3"/>
        <v>0.10725104127224536</v>
      </c>
      <c r="F78" s="10"/>
      <c r="G78" s="49"/>
      <c r="I78" s="49"/>
      <c r="J78" s="50"/>
      <c r="K78" s="50"/>
      <c r="L78" s="50"/>
    </row>
    <row r="79" spans="3:12" s="3" customFormat="1">
      <c r="C79" s="10" t="s">
        <v>46</v>
      </c>
      <c r="D79" s="53">
        <f t="shared" si="4"/>
        <v>2799</v>
      </c>
      <c r="E79" s="7">
        <f t="shared" si="3"/>
        <v>0.26495645588792122</v>
      </c>
      <c r="F79" s="10"/>
      <c r="G79" s="49"/>
      <c r="I79" s="49"/>
      <c r="J79" s="50"/>
      <c r="K79" s="50"/>
      <c r="L79" s="50"/>
    </row>
    <row r="80" spans="3:12" s="3" customFormat="1">
      <c r="C80" s="10" t="s">
        <v>32</v>
      </c>
      <c r="D80" s="53">
        <f t="shared" si="4"/>
        <v>1522</v>
      </c>
      <c r="E80" s="7">
        <f t="shared" si="3"/>
        <v>0.14407421431276032</v>
      </c>
      <c r="F80" s="10"/>
      <c r="G80" s="49"/>
      <c r="I80" s="49"/>
      <c r="J80" s="50"/>
      <c r="K80" s="50"/>
      <c r="L80" s="50"/>
    </row>
    <row r="81" spans="3:12" s="3" customFormat="1">
      <c r="C81" s="10" t="s">
        <v>63</v>
      </c>
      <c r="D81" s="53">
        <f t="shared" si="4"/>
        <v>731</v>
      </c>
      <c r="E81" s="7">
        <f t="shared" si="3"/>
        <v>6.9197273759939421E-2</v>
      </c>
      <c r="F81" s="10"/>
      <c r="G81" s="49"/>
      <c r="I81" s="49"/>
      <c r="J81" s="50"/>
      <c r="K81" s="50"/>
      <c r="L81" s="50"/>
    </row>
    <row r="82" spans="3:12" s="3" customFormat="1">
      <c r="C82" s="10" t="s">
        <v>47</v>
      </c>
      <c r="D82" s="53">
        <f t="shared" si="4"/>
        <v>1199</v>
      </c>
      <c r="E82" s="7">
        <f t="shared" si="3"/>
        <v>0.113498674744415</v>
      </c>
      <c r="F82" s="10"/>
      <c r="G82" s="49"/>
      <c r="I82" s="49"/>
      <c r="J82" s="50"/>
      <c r="K82" s="50"/>
      <c r="L82" s="50"/>
    </row>
    <row r="83" spans="3:12" s="3" customFormat="1">
      <c r="C83" s="10" t="s">
        <v>33</v>
      </c>
      <c r="D83" s="53">
        <f t="shared" si="4"/>
        <v>476</v>
      </c>
      <c r="E83" s="7">
        <f t="shared" si="3"/>
        <v>4.5058689890193106E-2</v>
      </c>
      <c r="F83" s="10"/>
      <c r="G83" s="49"/>
      <c r="I83" s="49"/>
      <c r="J83" s="50"/>
      <c r="K83" s="50"/>
      <c r="L83" s="50"/>
    </row>
    <row r="84" spans="3:12" s="3" customFormat="1">
      <c r="C84" s="10" t="s">
        <v>75</v>
      </c>
      <c r="D84" s="53">
        <f>+F25</f>
        <v>461</v>
      </c>
      <c r="E84" s="7">
        <f t="shared" si="3"/>
        <v>4.3638773191972735E-2</v>
      </c>
      <c r="F84" s="10"/>
      <c r="G84" s="49"/>
      <c r="I84" s="49"/>
      <c r="J84" s="50"/>
      <c r="K84" s="50"/>
      <c r="L84" s="50"/>
    </row>
    <row r="85" spans="3:12" s="3" customFormat="1">
      <c r="D85" s="5">
        <f>SUM(D74:D84)</f>
        <v>10564</v>
      </c>
      <c r="E85" s="7">
        <f t="shared" si="3"/>
        <v>1</v>
      </c>
      <c r="F85" s="49"/>
      <c r="G85" s="49"/>
      <c r="I85" s="49"/>
      <c r="J85" s="50"/>
      <c r="K85" s="50"/>
      <c r="L85" s="50"/>
    </row>
    <row r="86" spans="3:12" s="3" customFormat="1">
      <c r="E86" s="9"/>
      <c r="F86" s="49"/>
      <c r="G86" s="49"/>
      <c r="I86" s="49"/>
      <c r="J86" s="50"/>
      <c r="K86" s="50"/>
      <c r="L86" s="50"/>
    </row>
    <row r="87" spans="3:12" s="3" customFormat="1">
      <c r="E87" s="9"/>
      <c r="F87" s="49"/>
      <c r="G87" s="49"/>
      <c r="I87" s="49"/>
      <c r="J87" s="50"/>
      <c r="K87" s="50"/>
      <c r="L87" s="50"/>
    </row>
    <row r="88" spans="3:12" s="3" customFormat="1">
      <c r="E88" s="9"/>
      <c r="F88" s="49"/>
      <c r="G88" s="49"/>
      <c r="I88" s="49"/>
      <c r="J88" s="50"/>
      <c r="K88" s="50"/>
      <c r="L88" s="50"/>
    </row>
    <row r="89" spans="3:12" s="3" customFormat="1">
      <c r="E89" s="9"/>
      <c r="F89" s="49"/>
      <c r="G89" s="49"/>
      <c r="I89" s="49"/>
      <c r="J89" s="50"/>
      <c r="K89" s="50"/>
      <c r="L89" s="50"/>
    </row>
    <row r="90" spans="3:12" s="3" customFormat="1">
      <c r="E90" s="9"/>
      <c r="F90" s="49"/>
      <c r="G90" s="49"/>
      <c r="I90" s="49"/>
      <c r="J90" s="50"/>
      <c r="K90" s="50"/>
      <c r="L90" s="50"/>
    </row>
    <row r="91" spans="3:12" s="3" customFormat="1">
      <c r="E91" s="9"/>
      <c r="F91" s="49"/>
      <c r="G91" s="49"/>
      <c r="I91" s="49"/>
      <c r="J91" s="50"/>
      <c r="K91" s="50"/>
      <c r="L91" s="50"/>
    </row>
    <row r="92" spans="3:12" s="3" customFormat="1">
      <c r="E92" s="9"/>
      <c r="F92" s="49"/>
      <c r="G92" s="49"/>
      <c r="I92" s="49"/>
      <c r="J92" s="50"/>
      <c r="K92" s="50"/>
      <c r="L92" s="50"/>
    </row>
    <row r="93" spans="3:12" s="3" customFormat="1">
      <c r="F93" s="49"/>
      <c r="G93" s="49"/>
      <c r="I93" s="49"/>
      <c r="J93" s="50"/>
      <c r="K93" s="50"/>
      <c r="L93" s="50"/>
    </row>
    <row r="94" spans="3:12" s="3" customFormat="1">
      <c r="F94" s="49"/>
      <c r="G94" s="49"/>
      <c r="I94" s="49"/>
      <c r="J94" s="50"/>
      <c r="K94" s="50"/>
      <c r="L94" s="50"/>
    </row>
    <row r="95" spans="3:12" s="3" customFormat="1">
      <c r="F95" s="49"/>
      <c r="G95" s="49"/>
      <c r="I95" s="49"/>
      <c r="J95" s="50"/>
      <c r="K95" s="50"/>
      <c r="L95" s="50"/>
    </row>
    <row r="96" spans="3:12">
      <c r="D96" s="12"/>
      <c r="E96" s="12"/>
      <c r="J96" s="17"/>
      <c r="K96" s="17"/>
      <c r="L96" s="17"/>
    </row>
    <row r="97" spans="3:12" s="18" customFormat="1" ht="15.75" customHeight="1">
      <c r="C97" s="62" t="s">
        <v>78</v>
      </c>
      <c r="D97" s="63"/>
      <c r="E97" s="63"/>
      <c r="F97" s="63"/>
      <c r="G97" s="63"/>
      <c r="J97" s="17"/>
      <c r="K97" s="17"/>
      <c r="L97" s="17"/>
    </row>
    <row r="98" spans="3:12" s="18" customFormat="1" ht="16.5" customHeight="1">
      <c r="C98" s="57"/>
      <c r="D98" s="57"/>
      <c r="E98" s="57"/>
      <c r="F98" s="57"/>
      <c r="G98" s="57"/>
      <c r="J98" s="17"/>
      <c r="K98" s="17"/>
      <c r="L98" s="17"/>
    </row>
    <row r="99" spans="3:12" s="18" customFormat="1">
      <c r="C99" s="57"/>
      <c r="D99" s="57"/>
      <c r="E99" s="57"/>
      <c r="F99" s="57"/>
      <c r="G99" s="57"/>
      <c r="J99" s="17"/>
      <c r="K99" s="17"/>
      <c r="L99" s="17"/>
    </row>
    <row r="100" spans="3:12">
      <c r="J100" s="17"/>
      <c r="K100" s="17"/>
      <c r="L100" s="17"/>
    </row>
    <row r="101" spans="3:12">
      <c r="C101" s="10" t="s">
        <v>34</v>
      </c>
      <c r="D101" s="10"/>
      <c r="E101" s="10"/>
      <c r="J101" s="17"/>
      <c r="K101" s="17"/>
      <c r="L101" s="17"/>
    </row>
    <row r="102" spans="3:12" s="3" customFormat="1">
      <c r="C102" s="10"/>
      <c r="D102" s="10"/>
      <c r="E102" s="10"/>
      <c r="F102" s="49"/>
      <c r="G102" s="49"/>
      <c r="I102" s="49"/>
      <c r="J102" s="50"/>
      <c r="K102" s="50"/>
      <c r="L102" s="50"/>
    </row>
    <row r="103" spans="3:12" s="3" customFormat="1">
      <c r="C103" s="10" t="s">
        <v>35</v>
      </c>
      <c r="D103" s="10" t="s">
        <v>21</v>
      </c>
      <c r="E103" s="10"/>
      <c r="F103" s="49"/>
      <c r="G103" s="49"/>
      <c r="I103" s="49"/>
      <c r="J103" s="50"/>
      <c r="K103" s="50"/>
      <c r="L103" s="50"/>
    </row>
    <row r="104" spans="3:12" s="3" customFormat="1">
      <c r="C104" s="10" t="s">
        <v>36</v>
      </c>
      <c r="D104" s="54">
        <f t="shared" ref="D104:D109" si="5">F29</f>
        <v>506</v>
      </c>
      <c r="E104" s="7">
        <f t="shared" ref="E104:E110" si="6">D104/$D$110</f>
        <v>0.15342631898120074</v>
      </c>
      <c r="F104" s="49"/>
      <c r="G104" s="49"/>
      <c r="I104" s="49"/>
      <c r="J104" s="50"/>
      <c r="K104" s="50"/>
      <c r="L104" s="50"/>
    </row>
    <row r="105" spans="3:12" s="3" customFormat="1">
      <c r="C105" s="10" t="s">
        <v>61</v>
      </c>
      <c r="D105" s="54">
        <f t="shared" si="5"/>
        <v>83</v>
      </c>
      <c r="E105" s="7">
        <f t="shared" si="6"/>
        <v>2.5166767738023045E-2</v>
      </c>
      <c r="F105" s="49"/>
      <c r="G105" s="49"/>
      <c r="I105" s="49"/>
      <c r="J105" s="50"/>
      <c r="K105" s="50"/>
      <c r="L105" s="50"/>
    </row>
    <row r="106" spans="3:12" s="3" customFormat="1">
      <c r="C106" s="10" t="s">
        <v>37</v>
      </c>
      <c r="D106" s="54">
        <f t="shared" si="5"/>
        <v>2278</v>
      </c>
      <c r="E106" s="7">
        <f t="shared" si="6"/>
        <v>0.69072164948453607</v>
      </c>
      <c r="F106" s="49"/>
      <c r="I106" s="49"/>
      <c r="J106" s="50"/>
      <c r="K106" s="50"/>
      <c r="L106" s="50"/>
    </row>
    <row r="107" spans="3:12" s="3" customFormat="1">
      <c r="C107" s="10" t="s">
        <v>38</v>
      </c>
      <c r="D107" s="54">
        <f t="shared" si="5"/>
        <v>353</v>
      </c>
      <c r="E107" s="7">
        <f t="shared" si="6"/>
        <v>0.10703456640388113</v>
      </c>
      <c r="F107" s="49"/>
      <c r="G107" s="49"/>
      <c r="I107" s="49"/>
      <c r="J107" s="50"/>
      <c r="K107" s="50"/>
      <c r="L107" s="50"/>
    </row>
    <row r="108" spans="3:12" s="3" customFormat="1">
      <c r="C108" s="10" t="s">
        <v>39</v>
      </c>
      <c r="D108" s="54">
        <f t="shared" si="5"/>
        <v>72</v>
      </c>
      <c r="E108" s="7">
        <f t="shared" si="6"/>
        <v>2.1831412977562158E-2</v>
      </c>
      <c r="F108" s="49"/>
      <c r="G108" s="49"/>
      <c r="I108" s="49"/>
      <c r="J108" s="50"/>
      <c r="K108" s="50"/>
      <c r="L108" s="50"/>
    </row>
    <row r="109" spans="3:12" s="3" customFormat="1">
      <c r="C109" s="10" t="s">
        <v>40</v>
      </c>
      <c r="D109" s="54">
        <f t="shared" si="5"/>
        <v>6</v>
      </c>
      <c r="E109" s="7">
        <f t="shared" si="6"/>
        <v>1.8192844147968466E-3</v>
      </c>
      <c r="F109" s="49"/>
      <c r="G109" s="49"/>
      <c r="I109" s="49"/>
      <c r="J109" s="50"/>
      <c r="K109" s="50"/>
      <c r="L109" s="50"/>
    </row>
    <row r="110" spans="3:12" s="3" customFormat="1">
      <c r="C110" s="10"/>
      <c r="D110" s="5">
        <f>SUM(D104:D109)</f>
        <v>3298</v>
      </c>
      <c r="E110" s="7">
        <f t="shared" si="6"/>
        <v>1</v>
      </c>
      <c r="F110" s="49"/>
      <c r="G110" s="49"/>
      <c r="I110" s="49"/>
      <c r="J110" s="50"/>
      <c r="K110" s="50"/>
      <c r="L110" s="50"/>
    </row>
    <row r="111" spans="3:12" s="3" customFormat="1">
      <c r="D111" s="49"/>
      <c r="E111" s="49"/>
      <c r="F111" s="49"/>
      <c r="G111" s="49"/>
      <c r="I111" s="49"/>
      <c r="J111" s="50"/>
      <c r="K111" s="50"/>
      <c r="L111" s="50"/>
    </row>
    <row r="112" spans="3:12" s="3" customFormat="1">
      <c r="C112" s="55"/>
      <c r="D112" s="55"/>
      <c r="E112" s="10"/>
      <c r="F112" s="49"/>
      <c r="G112" s="49"/>
      <c r="I112" s="49"/>
      <c r="J112" s="50"/>
      <c r="K112" s="50"/>
      <c r="L112" s="50"/>
    </row>
    <row r="113" spans="3:12" s="3" customFormat="1">
      <c r="D113" s="49"/>
      <c r="E113" s="49"/>
      <c r="F113" s="49"/>
      <c r="G113" s="49"/>
      <c r="I113" s="49"/>
      <c r="J113" s="50"/>
      <c r="K113" s="50"/>
      <c r="L113" s="50"/>
    </row>
    <row r="114" spans="3:12" s="3" customFormat="1">
      <c r="D114" s="49"/>
      <c r="F114" s="49"/>
      <c r="G114" s="49"/>
      <c r="I114" s="49"/>
      <c r="J114" s="50"/>
      <c r="K114" s="50"/>
      <c r="L114" s="50"/>
    </row>
    <row r="115" spans="3:12" s="3" customFormat="1">
      <c r="D115" s="49"/>
      <c r="E115" s="49"/>
      <c r="F115" s="49"/>
      <c r="G115" s="49"/>
      <c r="I115" s="49"/>
      <c r="J115" s="50"/>
      <c r="K115" s="50"/>
      <c r="L115" s="50"/>
    </row>
    <row r="116" spans="3:12" s="3" customFormat="1">
      <c r="D116" s="49"/>
      <c r="E116" s="49"/>
      <c r="F116" s="49"/>
      <c r="G116" s="49"/>
      <c r="I116" s="49"/>
      <c r="J116" s="50"/>
      <c r="K116" s="50"/>
      <c r="L116" s="50"/>
    </row>
    <row r="117" spans="3:12" s="3" customFormat="1">
      <c r="D117" s="49"/>
      <c r="E117" s="49"/>
      <c r="F117" s="49"/>
      <c r="G117" s="49"/>
      <c r="I117" s="49"/>
      <c r="J117" s="50"/>
      <c r="K117" s="50"/>
      <c r="L117" s="50"/>
    </row>
    <row r="118" spans="3:12" s="3" customFormat="1">
      <c r="D118" s="49"/>
      <c r="E118" s="49"/>
      <c r="F118" s="49"/>
      <c r="G118" s="49"/>
      <c r="I118" s="49"/>
      <c r="J118" s="50"/>
      <c r="K118" s="50"/>
      <c r="L118" s="50"/>
    </row>
    <row r="119" spans="3:12" s="3" customFormat="1">
      <c r="D119" s="49"/>
      <c r="E119" s="49"/>
      <c r="F119" s="49"/>
      <c r="G119" s="49"/>
      <c r="I119" s="49"/>
      <c r="J119" s="50"/>
      <c r="K119" s="50"/>
      <c r="L119" s="50"/>
    </row>
    <row r="120" spans="3:12" s="3" customFormat="1">
      <c r="D120" s="49"/>
      <c r="E120" s="49"/>
      <c r="F120" s="49"/>
      <c r="G120" s="49"/>
      <c r="I120" s="49"/>
      <c r="J120" s="50"/>
      <c r="K120" s="50"/>
      <c r="L120" s="50"/>
    </row>
    <row r="121" spans="3:12" s="3" customFormat="1">
      <c r="D121" s="49"/>
      <c r="E121" s="49"/>
      <c r="F121" s="49"/>
      <c r="G121" s="49"/>
      <c r="I121" s="49"/>
      <c r="J121" s="50"/>
      <c r="K121" s="50"/>
      <c r="L121" s="50"/>
    </row>
    <row r="122" spans="3:12" s="3" customFormat="1">
      <c r="D122" s="49"/>
      <c r="E122" s="49"/>
      <c r="F122" s="49"/>
      <c r="G122" s="49"/>
      <c r="I122" s="49"/>
      <c r="J122" s="50"/>
      <c r="K122" s="50"/>
      <c r="L122" s="50"/>
    </row>
    <row r="123" spans="3:12" s="3" customFormat="1">
      <c r="D123" s="49"/>
      <c r="E123" s="49"/>
      <c r="F123" s="49"/>
      <c r="G123" s="49"/>
      <c r="I123" s="49"/>
      <c r="J123" s="50"/>
      <c r="K123" s="50"/>
      <c r="L123" s="50"/>
    </row>
    <row r="124" spans="3:12" s="3" customFormat="1">
      <c r="D124" s="49"/>
      <c r="E124" s="49"/>
      <c r="F124" s="49"/>
      <c r="G124" s="49"/>
      <c r="I124" s="49"/>
      <c r="J124" s="50"/>
      <c r="K124" s="50"/>
      <c r="L124" s="50"/>
    </row>
    <row r="125" spans="3:12" s="3" customFormat="1">
      <c r="D125" s="49"/>
      <c r="E125" s="49"/>
      <c r="F125" s="49"/>
      <c r="G125" s="49"/>
      <c r="I125" s="49"/>
      <c r="J125" s="50"/>
      <c r="K125" s="50"/>
      <c r="L125" s="50"/>
    </row>
    <row r="126" spans="3:12">
      <c r="J126" s="17"/>
      <c r="K126" s="17"/>
      <c r="L126" s="17"/>
    </row>
    <row r="127" spans="3:12">
      <c r="C127" s="62" t="s">
        <v>79</v>
      </c>
      <c r="D127" s="63"/>
      <c r="E127" s="63"/>
      <c r="F127" s="63"/>
      <c r="G127" s="63"/>
      <c r="J127" s="17"/>
      <c r="K127" s="17"/>
      <c r="L127" s="17"/>
    </row>
    <row r="128" spans="3:12" ht="27" customHeight="1">
      <c r="D128" s="12"/>
      <c r="E128" s="12"/>
      <c r="F128" s="12"/>
      <c r="G128" s="12"/>
      <c r="J128" s="17"/>
      <c r="K128" s="17"/>
      <c r="L128" s="17"/>
    </row>
    <row r="129" spans="3:12" s="18" customFormat="1">
      <c r="E129" s="19"/>
      <c r="J129" s="17"/>
      <c r="K129" s="17"/>
      <c r="L129" s="17"/>
    </row>
    <row r="130" spans="3:12" s="3" customFormat="1">
      <c r="C130" s="10" t="s">
        <v>41</v>
      </c>
      <c r="D130" s="10"/>
      <c r="E130" s="10"/>
      <c r="F130" s="49"/>
      <c r="G130" s="49"/>
      <c r="I130" s="49"/>
      <c r="J130" s="50"/>
      <c r="K130" s="50"/>
      <c r="L130" s="50"/>
    </row>
    <row r="131" spans="3:12" s="3" customFormat="1">
      <c r="C131" s="10"/>
      <c r="D131" s="10"/>
      <c r="E131" s="10"/>
      <c r="F131" s="49"/>
      <c r="G131" s="49"/>
      <c r="I131" s="49"/>
      <c r="J131" s="50"/>
      <c r="K131" s="50"/>
      <c r="L131" s="50"/>
    </row>
    <row r="132" spans="3:12" s="3" customFormat="1">
      <c r="C132" s="1" t="s">
        <v>54</v>
      </c>
      <c r="D132" s="2">
        <v>419</v>
      </c>
      <c r="E132" s="7">
        <f t="shared" ref="E132:E140" si="7">D132/$D$141</f>
        <v>2.8215488215488214E-2</v>
      </c>
      <c r="F132" s="49"/>
      <c r="G132" s="49"/>
      <c r="I132" s="49"/>
      <c r="J132" s="50"/>
      <c r="K132" s="50"/>
      <c r="L132" s="50"/>
    </row>
    <row r="133" spans="3:12" s="3" customFormat="1">
      <c r="C133" s="1" t="s">
        <v>48</v>
      </c>
      <c r="D133" s="2">
        <v>4208</v>
      </c>
      <c r="E133" s="7">
        <f t="shared" si="7"/>
        <v>0.28336700336700338</v>
      </c>
      <c r="F133" s="49"/>
      <c r="G133" s="49"/>
      <c r="I133" s="49"/>
      <c r="J133" s="50"/>
      <c r="K133" s="50"/>
      <c r="L133" s="50"/>
    </row>
    <row r="134" spans="3:12" s="3" customFormat="1">
      <c r="C134" s="1" t="s">
        <v>49</v>
      </c>
      <c r="D134" s="2">
        <v>239</v>
      </c>
      <c r="E134" s="7">
        <f t="shared" si="7"/>
        <v>1.6094276094276095E-2</v>
      </c>
      <c r="F134" s="49"/>
      <c r="G134" s="49"/>
      <c r="I134" s="49"/>
      <c r="J134" s="50"/>
      <c r="K134" s="50"/>
      <c r="L134" s="50"/>
    </row>
    <row r="135" spans="3:12" s="3" customFormat="1">
      <c r="C135" s="1" t="s">
        <v>50</v>
      </c>
      <c r="D135" s="2">
        <v>1265</v>
      </c>
      <c r="E135" s="7">
        <f t="shared" si="7"/>
        <v>8.5185185185185183E-2</v>
      </c>
      <c r="F135" s="49"/>
      <c r="G135" s="49"/>
      <c r="I135" s="49"/>
      <c r="J135" s="50"/>
      <c r="K135" s="50"/>
      <c r="L135" s="50"/>
    </row>
    <row r="136" spans="3:12" s="3" customFormat="1">
      <c r="C136" s="1" t="s">
        <v>51</v>
      </c>
      <c r="D136" s="2">
        <v>4850</v>
      </c>
      <c r="E136" s="7">
        <f t="shared" si="7"/>
        <v>0.32659932659932661</v>
      </c>
      <c r="F136" s="49"/>
      <c r="G136" s="49"/>
      <c r="I136" s="49"/>
      <c r="J136" s="50"/>
      <c r="K136" s="50"/>
      <c r="L136" s="50"/>
    </row>
    <row r="137" spans="3:12" s="3" customFormat="1">
      <c r="C137" s="1" t="s">
        <v>76</v>
      </c>
      <c r="D137" s="2">
        <v>3271</v>
      </c>
      <c r="E137" s="7">
        <f t="shared" si="7"/>
        <v>0.22026936026936028</v>
      </c>
      <c r="F137" s="49"/>
      <c r="G137" s="49"/>
      <c r="I137" s="49"/>
      <c r="J137" s="50"/>
      <c r="K137" s="50"/>
      <c r="L137" s="50"/>
    </row>
    <row r="138" spans="3:12" s="3" customFormat="1">
      <c r="C138" s="3" t="s">
        <v>52</v>
      </c>
      <c r="D138" s="2">
        <v>410</v>
      </c>
      <c r="E138" s="7">
        <f t="shared" si="7"/>
        <v>2.7609427609427608E-2</v>
      </c>
      <c r="F138" s="49"/>
      <c r="G138" s="49"/>
      <c r="I138" s="49"/>
      <c r="J138" s="50"/>
      <c r="K138" s="50"/>
      <c r="L138" s="50"/>
    </row>
    <row r="139" spans="3:12" s="3" customFormat="1">
      <c r="C139" s="1" t="s">
        <v>53</v>
      </c>
      <c r="D139" s="2">
        <v>89</v>
      </c>
      <c r="E139" s="7">
        <f t="shared" si="7"/>
        <v>5.9932659932659931E-3</v>
      </c>
      <c r="F139" s="49"/>
      <c r="G139" s="49"/>
      <c r="I139" s="49"/>
      <c r="J139" s="50"/>
      <c r="K139" s="50"/>
      <c r="L139" s="50"/>
    </row>
    <row r="140" spans="3:12" s="3" customFormat="1">
      <c r="C140" s="1" t="s">
        <v>57</v>
      </c>
      <c r="D140" s="2">
        <v>99</v>
      </c>
      <c r="E140" s="7">
        <f t="shared" si="7"/>
        <v>6.6666666666666671E-3</v>
      </c>
      <c r="F140" s="49"/>
      <c r="G140" s="49"/>
      <c r="I140" s="49"/>
      <c r="J140" s="50"/>
      <c r="K140" s="50"/>
      <c r="L140" s="50"/>
    </row>
    <row r="141" spans="3:12" s="3" customFormat="1">
      <c r="C141" s="4"/>
      <c r="D141" s="5">
        <f>SUM(D132:D140)</f>
        <v>14850</v>
      </c>
      <c r="E141" s="7">
        <f>D140/$D$141</f>
        <v>6.6666666666666671E-3</v>
      </c>
      <c r="F141" s="49"/>
      <c r="G141" s="49"/>
      <c r="I141" s="49"/>
      <c r="J141" s="50"/>
      <c r="K141" s="50"/>
      <c r="L141" s="50"/>
    </row>
    <row r="142" spans="3:12" s="3" customFormat="1">
      <c r="D142" s="49"/>
      <c r="E142" s="49"/>
      <c r="F142" s="49"/>
      <c r="G142" s="49"/>
      <c r="I142" s="49"/>
      <c r="J142" s="50"/>
      <c r="K142" s="50"/>
      <c r="L142" s="50"/>
    </row>
    <row r="143" spans="3:12" s="3" customFormat="1">
      <c r="D143" s="49"/>
      <c r="E143" s="49"/>
      <c r="F143" s="49"/>
      <c r="G143" s="49"/>
      <c r="I143" s="49"/>
      <c r="J143" s="50"/>
      <c r="K143" s="50"/>
      <c r="L143" s="50"/>
    </row>
    <row r="144" spans="3:12" s="3" customFormat="1">
      <c r="D144" s="49"/>
      <c r="E144" s="49"/>
      <c r="F144" s="49"/>
      <c r="G144" s="49"/>
      <c r="I144" s="49"/>
      <c r="J144" s="50"/>
      <c r="K144" s="50"/>
      <c r="L144" s="50"/>
    </row>
    <row r="145" spans="3:12" s="3" customFormat="1">
      <c r="D145" s="49"/>
      <c r="E145" s="49"/>
      <c r="F145" s="49"/>
      <c r="G145" s="49"/>
      <c r="I145" s="49"/>
      <c r="J145" s="50"/>
      <c r="K145" s="50"/>
      <c r="L145" s="50"/>
    </row>
    <row r="146" spans="3:12" s="3" customFormat="1">
      <c r="D146" s="49"/>
      <c r="E146" s="49"/>
      <c r="F146" s="49"/>
      <c r="G146" s="49"/>
      <c r="I146" s="49"/>
      <c r="J146" s="50"/>
      <c r="K146" s="50"/>
      <c r="L146" s="50"/>
    </row>
    <row r="147" spans="3:12" s="3" customFormat="1">
      <c r="D147" s="49"/>
      <c r="E147" s="49"/>
      <c r="F147" s="49"/>
      <c r="G147" s="49"/>
      <c r="I147" s="49"/>
      <c r="J147" s="50"/>
      <c r="K147" s="50"/>
      <c r="L147" s="50"/>
    </row>
    <row r="148" spans="3:12" s="3" customFormat="1">
      <c r="D148" s="49"/>
      <c r="E148" s="49"/>
      <c r="F148" s="49"/>
      <c r="G148" s="49"/>
      <c r="I148" s="49"/>
      <c r="J148" s="50"/>
      <c r="K148" s="50"/>
      <c r="L148" s="50"/>
    </row>
    <row r="149" spans="3:12" s="3" customFormat="1">
      <c r="D149" s="49"/>
      <c r="E149" s="49"/>
      <c r="F149" s="49"/>
      <c r="G149" s="49"/>
      <c r="I149" s="49"/>
      <c r="J149" s="50"/>
      <c r="K149" s="50"/>
      <c r="L149" s="50"/>
    </row>
    <row r="150" spans="3:12" s="3" customFormat="1">
      <c r="D150" s="49"/>
      <c r="E150" s="49"/>
      <c r="F150" s="49"/>
      <c r="G150" s="49"/>
      <c r="I150" s="49"/>
      <c r="J150" s="50"/>
      <c r="K150" s="50"/>
      <c r="L150" s="50"/>
    </row>
    <row r="151" spans="3:12" s="3" customFormat="1">
      <c r="D151" s="49"/>
      <c r="E151" s="49"/>
      <c r="F151" s="49"/>
      <c r="G151" s="49"/>
      <c r="I151" s="49"/>
      <c r="J151" s="50"/>
      <c r="K151" s="50"/>
      <c r="L151" s="50"/>
    </row>
    <row r="152" spans="3:12" s="3" customFormat="1">
      <c r="D152" s="49"/>
      <c r="E152" s="49"/>
      <c r="F152" s="49"/>
      <c r="G152" s="49"/>
      <c r="I152" s="49"/>
      <c r="J152" s="50"/>
      <c r="K152" s="50"/>
      <c r="L152" s="50"/>
    </row>
    <row r="153" spans="3:12" s="3" customFormat="1">
      <c r="D153" s="49"/>
      <c r="E153" s="49"/>
      <c r="F153" s="49"/>
      <c r="G153" s="49"/>
      <c r="I153" s="49"/>
      <c r="J153" s="50"/>
      <c r="K153" s="50"/>
      <c r="L153" s="50"/>
    </row>
    <row r="154" spans="3:12">
      <c r="J154" s="17"/>
      <c r="K154" s="17"/>
      <c r="L154" s="17"/>
    </row>
    <row r="155" spans="3:12">
      <c r="C155" s="20" t="s">
        <v>77</v>
      </c>
      <c r="D155" s="20"/>
      <c r="E155" s="20"/>
      <c r="F155" s="20"/>
      <c r="G155" s="20"/>
      <c r="J155" s="17"/>
      <c r="K155" s="17"/>
      <c r="L155" s="17"/>
    </row>
    <row r="156" spans="3:12">
      <c r="J156" s="17"/>
      <c r="K156" s="17"/>
      <c r="L156" s="17"/>
    </row>
    <row r="157" spans="3:12" s="3" customFormat="1">
      <c r="C157" s="10" t="s">
        <v>42</v>
      </c>
      <c r="D157" s="5"/>
      <c r="E157" s="10"/>
      <c r="F157" s="49"/>
      <c r="G157" s="49"/>
      <c r="I157" s="49"/>
      <c r="J157" s="50"/>
      <c r="K157" s="50"/>
      <c r="L157" s="50"/>
    </row>
    <row r="158" spans="3:12" s="3" customFormat="1">
      <c r="C158" s="10"/>
      <c r="D158" s="5"/>
      <c r="E158" s="10"/>
      <c r="F158" s="49"/>
      <c r="G158" s="49"/>
      <c r="I158" s="49"/>
      <c r="J158" s="50"/>
      <c r="K158" s="50"/>
      <c r="L158" s="50"/>
    </row>
    <row r="159" spans="3:12" s="3" customFormat="1">
      <c r="C159" s="1" t="s">
        <v>48</v>
      </c>
      <c r="D159" s="6">
        <v>2496</v>
      </c>
      <c r="E159" s="7">
        <f t="shared" ref="E159:E168" si="8">D159/$D$169</f>
        <v>0.23627413858386975</v>
      </c>
      <c r="F159" s="49"/>
      <c r="G159" s="49"/>
      <c r="I159" s="49"/>
      <c r="J159" s="50"/>
      <c r="K159" s="50"/>
      <c r="L159" s="50"/>
    </row>
    <row r="160" spans="3:12" s="3" customFormat="1">
      <c r="C160" s="1" t="s">
        <v>54</v>
      </c>
      <c r="D160" s="6">
        <v>309</v>
      </c>
      <c r="E160" s="7">
        <f t="shared" si="8"/>
        <v>2.9250283983339644E-2</v>
      </c>
      <c r="F160" s="49"/>
      <c r="G160" s="49"/>
      <c r="I160" s="49"/>
      <c r="J160" s="50"/>
      <c r="K160" s="50"/>
      <c r="L160" s="50"/>
    </row>
    <row r="161" spans="3:12" s="3" customFormat="1">
      <c r="C161" s="1" t="s">
        <v>49</v>
      </c>
      <c r="D161" s="6">
        <v>50</v>
      </c>
      <c r="E161" s="7">
        <f t="shared" si="8"/>
        <v>4.7330556607345703E-3</v>
      </c>
      <c r="F161" s="49"/>
      <c r="G161" s="49"/>
      <c r="I161" s="49"/>
      <c r="J161" s="50"/>
      <c r="K161" s="50"/>
      <c r="L161" s="50"/>
    </row>
    <row r="162" spans="3:12" s="3" customFormat="1">
      <c r="C162" s="1" t="s">
        <v>55</v>
      </c>
      <c r="D162" s="6">
        <v>476</v>
      </c>
      <c r="E162" s="7">
        <f t="shared" si="8"/>
        <v>4.5058689890193106E-2</v>
      </c>
      <c r="F162" s="49"/>
      <c r="G162" s="49"/>
      <c r="I162" s="49"/>
      <c r="J162" s="50"/>
      <c r="K162" s="50"/>
      <c r="L162" s="50"/>
    </row>
    <row r="163" spans="3:12" s="3" customFormat="1">
      <c r="C163" s="1" t="s">
        <v>56</v>
      </c>
      <c r="D163" s="6">
        <v>461</v>
      </c>
      <c r="E163" s="7">
        <f t="shared" si="8"/>
        <v>4.3638773191972735E-2</v>
      </c>
      <c r="F163" s="49"/>
      <c r="G163" s="49"/>
      <c r="I163" s="49"/>
      <c r="J163" s="50"/>
      <c r="K163" s="50"/>
      <c r="L163" s="50"/>
    </row>
    <row r="164" spans="3:12" s="3" customFormat="1">
      <c r="C164" s="1" t="s">
        <v>50</v>
      </c>
      <c r="D164" s="6">
        <v>1379</v>
      </c>
      <c r="E164" s="7">
        <f t="shared" si="8"/>
        <v>0.13053767512305944</v>
      </c>
      <c r="F164" s="49"/>
      <c r="G164" s="49"/>
      <c r="I164" s="49"/>
      <c r="J164" s="50"/>
      <c r="K164" s="50"/>
      <c r="L164" s="50"/>
    </row>
    <row r="165" spans="3:12" s="3" customFormat="1">
      <c r="C165" s="1" t="s">
        <v>51</v>
      </c>
      <c r="D165" s="6">
        <v>2394</v>
      </c>
      <c r="E165" s="7">
        <f t="shared" si="8"/>
        <v>0.22661870503597123</v>
      </c>
      <c r="F165" s="49"/>
      <c r="G165" s="49"/>
      <c r="I165" s="49"/>
      <c r="J165" s="50"/>
      <c r="K165" s="50"/>
      <c r="L165" s="50"/>
    </row>
    <row r="166" spans="3:12" s="3" customFormat="1">
      <c r="C166" s="1" t="s">
        <v>76</v>
      </c>
      <c r="D166" s="6">
        <v>2237</v>
      </c>
      <c r="E166" s="7">
        <f t="shared" si="8"/>
        <v>0.21175691026126467</v>
      </c>
      <c r="F166" s="49"/>
      <c r="G166" s="49"/>
      <c r="I166" s="49"/>
      <c r="J166" s="50"/>
      <c r="K166" s="50"/>
      <c r="L166" s="50"/>
    </row>
    <row r="167" spans="3:12" s="3" customFormat="1">
      <c r="C167" s="3" t="s">
        <v>52</v>
      </c>
      <c r="D167" s="6">
        <v>271</v>
      </c>
      <c r="E167" s="7">
        <f t="shared" si="8"/>
        <v>2.5653161681181369E-2</v>
      </c>
      <c r="F167" s="49"/>
      <c r="G167" s="49"/>
      <c r="I167" s="49"/>
      <c r="J167" s="50"/>
      <c r="K167" s="50"/>
      <c r="L167" s="50"/>
    </row>
    <row r="168" spans="3:12" s="3" customFormat="1">
      <c r="C168" s="1" t="s">
        <v>53</v>
      </c>
      <c r="D168" s="6">
        <v>491</v>
      </c>
      <c r="E168" s="7">
        <f t="shared" si="8"/>
        <v>4.6478606588413476E-2</v>
      </c>
      <c r="F168" s="49"/>
      <c r="G168" s="49"/>
      <c r="I168" s="49"/>
      <c r="J168" s="50"/>
      <c r="K168" s="50"/>
      <c r="L168" s="50"/>
    </row>
    <row r="169" spans="3:12" s="3" customFormat="1">
      <c r="C169" s="1"/>
      <c r="D169" s="6">
        <f>SUM(D159:D168)</f>
        <v>10564</v>
      </c>
      <c r="E169" s="7"/>
      <c r="F169" s="49"/>
      <c r="G169" s="49"/>
      <c r="I169" s="49"/>
      <c r="J169" s="50"/>
      <c r="K169" s="50"/>
      <c r="L169" s="50"/>
    </row>
    <row r="170" spans="3:12" s="3" customFormat="1">
      <c r="C170" s="10"/>
      <c r="D170" s="5"/>
      <c r="E170" s="7"/>
      <c r="F170" s="49"/>
      <c r="G170" s="49"/>
      <c r="I170" s="49"/>
      <c r="J170" s="50"/>
      <c r="K170" s="50"/>
      <c r="L170" s="50"/>
    </row>
    <row r="171" spans="3:12" s="3" customFormat="1">
      <c r="D171" s="49"/>
      <c r="E171" s="49"/>
      <c r="F171" s="49"/>
      <c r="G171" s="49"/>
      <c r="I171" s="49"/>
      <c r="J171" s="50"/>
      <c r="K171" s="50"/>
      <c r="L171" s="50"/>
    </row>
    <row r="172" spans="3:12" s="3" customFormat="1">
      <c r="D172" s="49"/>
      <c r="E172" s="49"/>
      <c r="F172" s="49"/>
      <c r="G172" s="49"/>
      <c r="I172" s="49"/>
      <c r="J172" s="50"/>
      <c r="K172" s="50"/>
      <c r="L172" s="50"/>
    </row>
    <row r="173" spans="3:12" s="3" customFormat="1">
      <c r="D173" s="56"/>
      <c r="E173" s="49"/>
      <c r="F173" s="49"/>
      <c r="G173" s="49"/>
      <c r="I173" s="49"/>
      <c r="J173" s="50"/>
      <c r="K173" s="50"/>
      <c r="L173" s="50"/>
    </row>
    <row r="174" spans="3:12" s="3" customFormat="1">
      <c r="D174" s="49"/>
      <c r="E174" s="49"/>
      <c r="F174" s="49"/>
      <c r="G174" s="49"/>
      <c r="I174" s="49"/>
      <c r="J174" s="50"/>
      <c r="K174" s="50"/>
      <c r="L174" s="50"/>
    </row>
    <row r="175" spans="3:12" s="3" customFormat="1">
      <c r="D175" s="49"/>
      <c r="E175" s="49"/>
      <c r="F175" s="49"/>
      <c r="G175" s="49"/>
      <c r="I175" s="49"/>
      <c r="J175" s="50"/>
      <c r="K175" s="50"/>
      <c r="L175" s="50"/>
    </row>
    <row r="176" spans="3:12" s="3" customFormat="1" ht="18.75" customHeight="1">
      <c r="D176" s="49"/>
      <c r="E176" s="49"/>
      <c r="F176" s="49"/>
      <c r="G176" s="49"/>
      <c r="I176" s="49"/>
      <c r="J176" s="50"/>
      <c r="K176" s="50"/>
      <c r="L176" s="50"/>
    </row>
    <row r="177" spans="3:12">
      <c r="J177" s="17"/>
      <c r="K177" s="17"/>
      <c r="L177" s="17"/>
    </row>
    <row r="178" spans="3:12">
      <c r="J178" s="17"/>
      <c r="K178" s="17"/>
      <c r="L178" s="17"/>
    </row>
    <row r="179" spans="3:12">
      <c r="J179" s="17"/>
      <c r="K179" s="17"/>
      <c r="L179" s="17"/>
    </row>
    <row r="180" spans="3:12">
      <c r="D180" s="12"/>
      <c r="E180" s="12"/>
      <c r="F180" s="12"/>
      <c r="G180" s="12"/>
      <c r="J180" s="17"/>
      <c r="K180" s="17"/>
      <c r="L180" s="17"/>
    </row>
    <row r="181" spans="3:12" ht="9" customHeight="1">
      <c r="J181" s="17"/>
      <c r="K181" s="17"/>
      <c r="L181" s="17"/>
    </row>
    <row r="182" spans="3:12">
      <c r="C182" s="62" t="s">
        <v>78</v>
      </c>
      <c r="D182" s="63"/>
      <c r="E182" s="63"/>
      <c r="F182" s="63"/>
      <c r="G182" s="63"/>
      <c r="J182" s="17"/>
      <c r="K182" s="17"/>
      <c r="L182" s="17"/>
    </row>
    <row r="183" spans="3:12" s="3" customFormat="1">
      <c r="C183" s="10"/>
      <c r="D183" s="5"/>
      <c r="E183" s="10"/>
      <c r="F183" s="49"/>
      <c r="G183" s="49"/>
      <c r="I183" s="49"/>
      <c r="J183" s="50"/>
      <c r="K183" s="50"/>
      <c r="L183" s="50"/>
    </row>
    <row r="184" spans="3:12" s="3" customFormat="1">
      <c r="C184" s="10" t="s">
        <v>43</v>
      </c>
      <c r="D184" s="9">
        <v>505</v>
      </c>
      <c r="E184" s="7">
        <f>D184/D190</f>
        <v>0.15312310491206793</v>
      </c>
      <c r="F184" s="49"/>
      <c r="G184" s="49"/>
      <c r="I184" s="49"/>
      <c r="J184" s="50"/>
      <c r="K184" s="50"/>
      <c r="L184" s="50"/>
    </row>
    <row r="185" spans="3:12" s="3" customFormat="1">
      <c r="C185" s="8"/>
      <c r="D185" s="9"/>
      <c r="E185" s="7"/>
      <c r="F185" s="49"/>
      <c r="G185" s="49"/>
      <c r="I185" s="49"/>
      <c r="J185" s="50"/>
      <c r="K185" s="50"/>
      <c r="L185" s="50"/>
    </row>
    <row r="186" spans="3:12" s="3" customFormat="1">
      <c r="C186" s="8" t="s">
        <v>51</v>
      </c>
      <c r="D186" s="9">
        <v>2112</v>
      </c>
      <c r="E186" s="7">
        <f>D186/D190</f>
        <v>0.64038811400848994</v>
      </c>
      <c r="F186" s="49"/>
      <c r="G186" s="49"/>
      <c r="I186" s="49"/>
      <c r="J186" s="50"/>
      <c r="K186" s="50"/>
      <c r="L186" s="50"/>
    </row>
    <row r="187" spans="3:12" s="3" customFormat="1">
      <c r="C187" s="8" t="s">
        <v>52</v>
      </c>
      <c r="D187" s="9">
        <v>388</v>
      </c>
      <c r="E187" s="7">
        <f>D187/D190</f>
        <v>0.11764705882352941</v>
      </c>
      <c r="F187" s="49"/>
      <c r="G187" s="49"/>
      <c r="I187" s="49"/>
      <c r="J187" s="50"/>
      <c r="K187" s="50"/>
      <c r="L187" s="50"/>
    </row>
    <row r="188" spans="3:12" s="3" customFormat="1">
      <c r="C188" s="1" t="s">
        <v>76</v>
      </c>
      <c r="D188" s="9">
        <v>293</v>
      </c>
      <c r="E188" s="7">
        <f>D188/D190</f>
        <v>8.8841722255912678E-2</v>
      </c>
      <c r="F188" s="49"/>
      <c r="G188" s="49"/>
      <c r="I188" s="49"/>
      <c r="J188" s="50"/>
      <c r="K188" s="50"/>
      <c r="L188" s="50"/>
    </row>
    <row r="189" spans="3:12" s="3" customFormat="1">
      <c r="C189" s="1"/>
      <c r="D189" s="9"/>
      <c r="E189" s="7"/>
      <c r="F189" s="49"/>
      <c r="G189" s="49"/>
      <c r="I189" s="49"/>
      <c r="J189" s="50"/>
      <c r="K189" s="50"/>
      <c r="L189" s="50"/>
    </row>
    <row r="190" spans="3:12" s="3" customFormat="1">
      <c r="C190" s="10"/>
      <c r="D190" s="5">
        <f>SUM(D184:D189)</f>
        <v>3298</v>
      </c>
      <c r="E190" s="7">
        <f>SUM(E184:E189)</f>
        <v>1</v>
      </c>
      <c r="F190" s="49"/>
      <c r="G190" s="49"/>
      <c r="I190" s="49"/>
      <c r="J190" s="50"/>
      <c r="K190" s="50"/>
      <c r="L190" s="50"/>
    </row>
    <row r="191" spans="3:12" s="3" customFormat="1">
      <c r="D191" s="49"/>
      <c r="E191" s="49"/>
      <c r="F191" s="49"/>
      <c r="G191" s="49"/>
      <c r="I191" s="49"/>
      <c r="J191" s="50"/>
      <c r="K191" s="50"/>
      <c r="L191" s="50"/>
    </row>
    <row r="192" spans="3:12" s="3" customFormat="1">
      <c r="D192" s="49"/>
      <c r="E192" s="49"/>
      <c r="F192" s="49"/>
      <c r="G192" s="49"/>
      <c r="I192" s="49"/>
      <c r="J192" s="50"/>
      <c r="K192" s="50"/>
      <c r="L192" s="50"/>
    </row>
    <row r="193" spans="4:12" s="3" customFormat="1">
      <c r="D193" s="49"/>
      <c r="E193" s="49"/>
      <c r="F193" s="49"/>
      <c r="G193" s="49"/>
      <c r="I193" s="49"/>
      <c r="J193" s="50"/>
      <c r="K193" s="50"/>
      <c r="L193" s="50"/>
    </row>
    <row r="194" spans="4:12" s="3" customFormat="1">
      <c r="D194" s="49"/>
      <c r="E194" s="49"/>
      <c r="F194" s="49"/>
      <c r="G194" s="49"/>
      <c r="I194" s="49"/>
      <c r="J194" s="50"/>
      <c r="K194" s="50"/>
      <c r="L194" s="50"/>
    </row>
    <row r="195" spans="4:12" s="3" customFormat="1">
      <c r="D195" s="49"/>
      <c r="E195" s="49"/>
      <c r="F195" s="49"/>
      <c r="G195" s="49"/>
      <c r="I195" s="49"/>
      <c r="J195" s="50"/>
      <c r="K195" s="50"/>
      <c r="L195" s="50"/>
    </row>
    <row r="196" spans="4:12" s="3" customFormat="1">
      <c r="D196" s="49"/>
      <c r="E196" s="49"/>
      <c r="F196" s="49"/>
      <c r="G196" s="49"/>
      <c r="I196" s="49"/>
      <c r="J196" s="50"/>
      <c r="K196" s="50"/>
      <c r="L196" s="50"/>
    </row>
    <row r="197" spans="4:12" s="3" customFormat="1">
      <c r="D197" s="49"/>
      <c r="E197" s="49"/>
      <c r="F197" s="49"/>
      <c r="G197" s="49"/>
      <c r="I197" s="49"/>
      <c r="J197" s="50"/>
      <c r="K197" s="50"/>
      <c r="L197" s="50"/>
    </row>
    <row r="198" spans="4:12" s="3" customFormat="1">
      <c r="D198" s="49"/>
      <c r="E198" s="49"/>
      <c r="F198" s="49"/>
      <c r="G198" s="49"/>
      <c r="I198" s="49"/>
      <c r="J198" s="50"/>
      <c r="K198" s="50"/>
      <c r="L198" s="50"/>
    </row>
    <row r="199" spans="4:12" s="3" customFormat="1">
      <c r="D199" s="49"/>
      <c r="E199" s="49"/>
      <c r="F199" s="49"/>
      <c r="G199" s="49"/>
      <c r="I199" s="49"/>
      <c r="J199" s="50"/>
      <c r="K199" s="50"/>
      <c r="L199" s="50"/>
    </row>
    <row r="200" spans="4:12" s="3" customFormat="1">
      <c r="D200" s="49"/>
      <c r="E200" s="49"/>
      <c r="F200" s="49"/>
      <c r="G200" s="49"/>
      <c r="I200" s="49"/>
    </row>
    <row r="201" spans="4:12" s="3" customFormat="1">
      <c r="D201" s="49"/>
      <c r="E201" s="49"/>
      <c r="F201" s="49"/>
      <c r="G201" s="49"/>
      <c r="I201" s="49"/>
    </row>
    <row r="202" spans="4:12" s="3" customFormat="1">
      <c r="D202" s="49"/>
      <c r="E202" s="49"/>
      <c r="F202" s="49"/>
      <c r="G202" s="49"/>
      <c r="I202" s="49"/>
    </row>
    <row r="203" spans="4:12" s="3" customFormat="1">
      <c r="D203" s="49"/>
      <c r="E203" s="49"/>
      <c r="F203" s="49"/>
      <c r="G203" s="49"/>
      <c r="I203" s="49"/>
    </row>
    <row r="204" spans="4:12" s="3" customFormat="1">
      <c r="D204" s="49"/>
      <c r="E204" s="49"/>
      <c r="F204" s="49"/>
      <c r="G204" s="49"/>
      <c r="I204" s="49"/>
    </row>
    <row r="208" spans="4:12">
      <c r="D208" s="12"/>
      <c r="E208" s="12"/>
      <c r="F208" s="12"/>
      <c r="G208" s="12"/>
    </row>
    <row r="211" spans="3:7">
      <c r="C211" s="62" t="s">
        <v>79</v>
      </c>
      <c r="D211" s="63"/>
      <c r="E211" s="63"/>
      <c r="F211" s="63"/>
      <c r="G211" s="63"/>
    </row>
  </sheetData>
  <mergeCells count="13">
    <mergeCell ref="C182:G182"/>
    <mergeCell ref="C211:G211"/>
    <mergeCell ref="C37:F37"/>
    <mergeCell ref="C38:D38"/>
    <mergeCell ref="C69:G69"/>
    <mergeCell ref="C97:G97"/>
    <mergeCell ref="C1:G1"/>
    <mergeCell ref="C2:G2"/>
    <mergeCell ref="C7:C8"/>
    <mergeCell ref="D7:G7"/>
    <mergeCell ref="C127:G127"/>
    <mergeCell ref="C9:G9"/>
    <mergeCell ref="C28:G28"/>
  </mergeCells>
  <phoneticPr fontId="0" type="noConversion"/>
  <pageMargins left="0.78740157480314965" right="0.78740157480314965" top="0.98425196850393704" bottom="0.98425196850393704" header="0" footer="0"/>
  <pageSetup paperSize="9" scale="90" orientation="portrait" r:id="rId1"/>
  <headerFooter alignWithMargins="0"/>
  <rowBreaks count="3" manualBreakCount="3">
    <brk id="39" max="7" man="1"/>
    <brk id="99" max="7" man="1"/>
    <brk id="15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1.3.2.2</vt:lpstr>
      <vt:lpstr>'1.3.2.2'!_1Àrea_d_impressió</vt:lpstr>
      <vt:lpstr>'1.3.2.2'!Àrea_d'impressió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2009-07-23T07:26:35Z</cp:lastPrinted>
  <dcterms:created xsi:type="dcterms:W3CDTF">2006-09-12T10:03:45Z</dcterms:created>
  <dcterms:modified xsi:type="dcterms:W3CDTF">2009-09-07T06:34:29Z</dcterms:modified>
</cp:coreProperties>
</file>