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9140" windowHeight="5865"/>
  </bookViews>
  <sheets>
    <sheet name="123" sheetId="1" r:id="rId1"/>
  </sheets>
  <externalReferences>
    <externalReference r:id="rId2"/>
    <externalReference r:id="rId3"/>
  </externalReferences>
  <definedNames>
    <definedName name="_1Àrea_d_impressió" localSheetId="0">'123'!$B$1:$J$220</definedName>
    <definedName name="A_impresión_IM">[1]Índex!$A$19:$F$41</definedName>
    <definedName name="Área_de_extracción2">#REF!</definedName>
    <definedName name="_xlnm.Print_Area" localSheetId="0">'123'!$A$1:$J$220</definedName>
    <definedName name="_xlnm.Database">#REF!</definedName>
    <definedName name="_xlnm.Extract">[2]Índex!#REF!</definedName>
  </definedNames>
  <calcPr calcId="125725"/>
</workbook>
</file>

<file path=xl/calcChain.xml><?xml version="1.0" encoding="utf-8"?>
<calcChain xmlns="http://schemas.openxmlformats.org/spreadsheetml/2006/main">
  <c r="I125" i="1"/>
  <c r="I124"/>
  <c r="I123"/>
  <c r="I122"/>
  <c r="I121"/>
  <c r="I116"/>
  <c r="I115"/>
  <c r="I103"/>
  <c r="I106"/>
  <c r="I107"/>
  <c r="I96"/>
  <c r="I94"/>
  <c r="I93"/>
  <c r="I90"/>
  <c r="H126"/>
  <c r="D123"/>
  <c r="D121"/>
  <c r="D116"/>
  <c r="D115"/>
  <c r="D126" s="1"/>
  <c r="H114"/>
  <c r="D114"/>
  <c r="H108"/>
  <c r="D108"/>
  <c r="H97"/>
  <c r="D97"/>
  <c r="I82"/>
  <c r="I19"/>
  <c r="I53"/>
  <c r="I54" l="1"/>
  <c r="I83" s="1"/>
  <c r="I126"/>
  <c r="I114"/>
  <c r="I108"/>
  <c r="I97"/>
  <c r="H82"/>
  <c r="H53"/>
  <c r="H19"/>
  <c r="H54" s="1"/>
  <c r="H83" s="1"/>
  <c r="G82"/>
  <c r="G49"/>
  <c r="G53"/>
  <c r="G18"/>
  <c r="G19"/>
  <c r="F82"/>
  <c r="F53"/>
  <c r="F19"/>
  <c r="F54"/>
  <c r="E82"/>
  <c r="E53"/>
  <c r="E19"/>
  <c r="F83" l="1"/>
  <c r="E54"/>
  <c r="E83" s="1"/>
  <c r="G54"/>
  <c r="G83" s="1"/>
</calcChain>
</file>

<file path=xl/sharedStrings.xml><?xml version="1.0" encoding="utf-8"?>
<sst xmlns="http://schemas.openxmlformats.org/spreadsheetml/2006/main" count="222" uniqueCount="101">
  <si>
    <t>1.2 Accés als estudis</t>
  </si>
  <si>
    <t>Centre</t>
  </si>
  <si>
    <t>Estudi</t>
  </si>
  <si>
    <t>200 FME</t>
  </si>
  <si>
    <t>Llicenciatura de Matemàtiques</t>
  </si>
  <si>
    <t>210 ETSAB</t>
  </si>
  <si>
    <t xml:space="preserve">Arquitectura </t>
  </si>
  <si>
    <t>Enginyeria Industrial</t>
  </si>
  <si>
    <t>230 ETSETB</t>
  </si>
  <si>
    <t>Enginyeria de Telecomunicació</t>
  </si>
  <si>
    <t>240 ETSEIB</t>
  </si>
  <si>
    <t>Enginyeria Química</t>
  </si>
  <si>
    <t>250 ETSECCPB</t>
  </si>
  <si>
    <t>Enginyeria de Camins, Canals i Ports</t>
  </si>
  <si>
    <t>Enginyeria Geològica (UPC - UB)</t>
  </si>
  <si>
    <t>270 FIB</t>
  </si>
  <si>
    <t>Enginyeria Informàtica</t>
  </si>
  <si>
    <t>290 ETSAV</t>
  </si>
  <si>
    <t>Diplomatura d'Estadística</t>
  </si>
  <si>
    <t>Eng. Tècn. d'Obres Públiques</t>
  </si>
  <si>
    <t>Eng. Tècn. d'Informàtica de Gestió</t>
  </si>
  <si>
    <t>Eng. Tècn. d'Informàtica de Sistemes</t>
  </si>
  <si>
    <t>280 FNB</t>
  </si>
  <si>
    <t>Diplomatura de Màquines Navals</t>
  </si>
  <si>
    <t>Diplomatura de Navegació Marítima</t>
  </si>
  <si>
    <t>Eng. Tècn. Nav. en Propulsió i Serveis del Vaixell</t>
  </si>
  <si>
    <t>300 EPSC</t>
  </si>
  <si>
    <t>Eng. Tècn. de Telec. en Sist. de Telecomunicació</t>
  </si>
  <si>
    <t>Eng. Tècn. de Telec. en Telemàtica</t>
  </si>
  <si>
    <t>-</t>
  </si>
  <si>
    <t>Eng. Tècn. Aeronàutica en Aeronavegació</t>
  </si>
  <si>
    <t>Arquitectura Tècnica</t>
  </si>
  <si>
    <t>Eng. Tècn. de Topografia</t>
  </si>
  <si>
    <t>320 EUETIT</t>
  </si>
  <si>
    <t>Eng. Tècn. Ind. Tèxtil</t>
  </si>
  <si>
    <t>Eng. Tècn. Ind. en Mecànica</t>
  </si>
  <si>
    <t>Eng. Tècn. Ind. en Química Industrial</t>
  </si>
  <si>
    <t>Eng. Tècn. Ind. en Electrònica Industrial</t>
  </si>
  <si>
    <t>Eng. Tècn. Ind. en Electricitat</t>
  </si>
  <si>
    <t>Eng. Tèc. de Telec. en So i Imatge</t>
  </si>
  <si>
    <t>Eng. Tècn. de Mines en Explotació de Mines</t>
  </si>
  <si>
    <t>Eng. Tècn. de Telec. en Sist. Electrònics</t>
  </si>
  <si>
    <t>370 EUOOT</t>
  </si>
  <si>
    <t>Diplomatura d'Òptica i Optometria</t>
  </si>
  <si>
    <t>801 EUNCET</t>
  </si>
  <si>
    <t>Dipl. de Ciències Empresarials (diürn)</t>
  </si>
  <si>
    <t>Dipl. de Ciències Empresarials (nocturn)</t>
  </si>
  <si>
    <t>Eng. Tèc. d'Informàtica de Gestió (diürn)</t>
  </si>
  <si>
    <t>Eng. Tèc. d'Informàtica de Gestió (nocturn)</t>
  </si>
  <si>
    <t>820 EUETIB</t>
  </si>
  <si>
    <t>Eng. Tècn. Agr. en Indúst. Agr. i Aliment.</t>
  </si>
  <si>
    <t>Eng. Tècn. Agr. en Explot. Agropec.</t>
  </si>
  <si>
    <t>Eng. Tècn. Agr. en Hortofruct. i Jard.</t>
  </si>
  <si>
    <t>840 EUPMT</t>
  </si>
  <si>
    <t>860 EUETII</t>
  </si>
  <si>
    <t>870 EUETTPC</t>
  </si>
  <si>
    <t>Eng. Tècn. Ind. en Teixits de Punt</t>
  </si>
  <si>
    <t>Àrea</t>
  </si>
  <si>
    <t>Total estudis de 1r i 2n cicles. Centres propis</t>
  </si>
  <si>
    <t>Total estudis de 1r cicle. Centres propis</t>
  </si>
  <si>
    <t>Total estudis de 1r cicle. Centres adscrits</t>
  </si>
  <si>
    <t>Total UPC (propis i adscrits)</t>
  </si>
  <si>
    <t>Estudis de Nàutica</t>
  </si>
  <si>
    <t>Estudis d'Informàtica, Telecomunicació i Multimèdia</t>
  </si>
  <si>
    <t>Estudis d'Enginyeria Química</t>
  </si>
  <si>
    <t>Estudis d'Enginyeria Industrial</t>
  </si>
  <si>
    <t>Estudis d'Enginyeria Civil</t>
  </si>
  <si>
    <t>Estudis d'Aeronàutica</t>
  </si>
  <si>
    <t>Estudis de Matemàtiques i Estadística</t>
  </si>
  <si>
    <t>Estudis de Ciències de la Salut</t>
  </si>
  <si>
    <t>Estudis d'Arquitectura i Edificació</t>
  </si>
  <si>
    <t>Estudis d'Economia</t>
  </si>
  <si>
    <t>Estudis d'Enginyeria Agrícola</t>
  </si>
  <si>
    <t>2004-2005</t>
  </si>
  <si>
    <t>Enginyeria Aeronàutica</t>
  </si>
  <si>
    <t>220 ETSEIAT</t>
  </si>
  <si>
    <t>330 EPSEM</t>
  </si>
  <si>
    <t>2005-2006</t>
  </si>
  <si>
    <t>Graduat Mitjans Audiovisuals</t>
  </si>
  <si>
    <t>310 EPSEB</t>
  </si>
  <si>
    <t>802 EAE</t>
  </si>
  <si>
    <t>TOTAL UPC (CENTRES PROPIS I ADSCRITS)</t>
  </si>
  <si>
    <t>340 EPSEVG</t>
  </si>
  <si>
    <t xml:space="preserve">Les titulacions amb demanda al juliol i al febrer tenen sumades les dades de demanda i oferta corresponents a tots dos períodes. </t>
  </si>
  <si>
    <t>Centres propis</t>
  </si>
  <si>
    <t>TOTAL UPC (CENTRES PROPIS)</t>
  </si>
  <si>
    <t>2006-2007</t>
  </si>
  <si>
    <t>2007-2008</t>
  </si>
  <si>
    <t>2008-2009</t>
  </si>
  <si>
    <t>Centres adscrits</t>
  </si>
  <si>
    <t>TOTAL ESTUDIS DE 1r I 2n CICLES</t>
  </si>
  <si>
    <t>TOTAL ESTUDIS DE 1r CICLE</t>
  </si>
  <si>
    <t>TOTAL ESTUDIS DE 1r CICLE (CENTRES ADSCRITS)</t>
  </si>
  <si>
    <r>
      <t xml:space="preserve">2009-2010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</si>
  <si>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390 ESAB </t>
    </r>
    <r>
      <rPr>
        <vertAlign val="superscript"/>
        <sz val="10"/>
        <color theme="3" tint="-0.249977111117893"/>
        <rFont val="Arial"/>
        <family val="2"/>
      </rPr>
      <t>(2)</t>
    </r>
  </si>
  <si>
    <r>
      <t xml:space="preserve">830 EUETAB - ESAB </t>
    </r>
    <r>
      <rPr>
        <vertAlign val="superscript"/>
        <sz val="10"/>
        <color theme="3" tint="-0.249977111117893"/>
        <rFont val="Arial"/>
        <family val="2"/>
      </rPr>
      <t>(2)</t>
    </r>
  </si>
  <si>
    <r>
      <rPr>
        <vertAlign val="superscript"/>
        <sz val="8"/>
        <color theme="3" tint="-0.249977111117893"/>
        <rFont val="Arial"/>
        <family val="2"/>
      </rPr>
      <t>(2)</t>
    </r>
    <r>
      <rPr>
        <sz val="8"/>
        <color theme="3" tint="-0.249977111117893"/>
        <rFont val="Arial"/>
        <family val="2"/>
      </rPr>
      <t xml:space="preserve"> A partir del curs 2007-2008 aquest centre passa a ser propi de la UPC.</t>
    </r>
  </si>
  <si>
    <t>2009-2010</t>
  </si>
  <si>
    <r>
      <rPr>
        <vertAlign val="superscript"/>
        <sz val="8"/>
        <color theme="3" tint="-0.249977111117893"/>
        <rFont val="Arial"/>
        <family val="2"/>
      </rPr>
      <t xml:space="preserve">(1) </t>
    </r>
    <r>
      <rPr>
        <sz val="8"/>
        <color theme="3" tint="-0.249977111117893"/>
        <rFont val="Arial"/>
        <family val="2"/>
      </rPr>
      <t>L'any acadèmic 2009-2010 s'han començat a oferir-se estudis de grau</t>
    </r>
  </si>
  <si>
    <r>
      <rPr>
        <vertAlign val="superscript"/>
        <sz val="8"/>
        <color theme="3" tint="-0.249977111117893"/>
        <rFont val="Arial"/>
        <family val="2"/>
      </rPr>
      <t xml:space="preserve">(1) </t>
    </r>
    <r>
      <rPr>
        <sz val="8"/>
        <color theme="3" tint="-0.249977111117893"/>
        <rFont val="Arial"/>
        <family val="2"/>
      </rPr>
      <t>L'any acadèmic 2009-2010 s'han començat a oferir estudis de grau</t>
    </r>
  </si>
  <si>
    <t>1.2.4 EVOLUCIÓ DE LA DEMANDA EN 1A PREFERÈNCIA DELS ESTUDIS DE 1r i 2n CICLES</t>
  </si>
</sst>
</file>

<file path=xl/styles.xml><?xml version="1.0" encoding="utf-8"?>
<styleSheet xmlns="http://schemas.openxmlformats.org/spreadsheetml/2006/main">
  <numFmts count="1">
    <numFmt numFmtId="164" formatCode="0_)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3" tint="-0.249977111117893"/>
      <name val="Helv"/>
    </font>
    <font>
      <b/>
      <sz val="10"/>
      <color theme="3" tint="-0.249977111117893"/>
      <name val="Arial"/>
      <family val="2"/>
    </font>
    <font>
      <b/>
      <sz val="8"/>
      <color theme="3" tint="-0.249977111117893"/>
      <name val="Helv"/>
    </font>
    <font>
      <sz val="8"/>
      <color theme="3" tint="-0.249977111117893"/>
      <name val="Arial"/>
      <family val="2"/>
    </font>
    <font>
      <b/>
      <sz val="12"/>
      <color theme="3" tint="-0.249977111117893"/>
      <name val="Helv"/>
    </font>
    <font>
      <sz val="10"/>
      <color theme="3" tint="-0.249977111117893"/>
      <name val="Arial"/>
      <family val="2"/>
    </font>
    <font>
      <sz val="10"/>
      <color theme="3" tint="-0.249977111117893"/>
      <name val="Helv"/>
    </font>
    <font>
      <b/>
      <sz val="10"/>
      <color theme="0"/>
      <name val="Arial"/>
      <family val="2"/>
    </font>
    <font>
      <vertAlign val="superscript"/>
      <sz val="8"/>
      <color theme="3" tint="-0.249977111117893"/>
      <name val="Arial"/>
      <family val="2"/>
    </font>
    <font>
      <vertAlign val="superscript"/>
      <sz val="10"/>
      <color theme="3" tint="-0.249977111117893"/>
      <name val="Arial"/>
      <family val="2"/>
    </font>
    <font>
      <sz val="8"/>
      <color theme="0"/>
      <name val="Helv"/>
    </font>
    <font>
      <sz val="10"/>
      <color theme="0"/>
      <name val="Helv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8"/>
      <color rgb="FFFF0000"/>
      <name val="Arial"/>
      <family val="2"/>
    </font>
    <font>
      <sz val="8"/>
      <color rgb="FFFF0000"/>
      <name val="Helv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indexed="18"/>
      </bottom>
      <diagonal/>
    </border>
    <border>
      <left/>
      <right style="thin">
        <color theme="3"/>
      </right>
      <top/>
      <bottom style="thin">
        <color indexed="18"/>
      </bottom>
      <diagonal/>
    </border>
    <border>
      <left style="thin">
        <color theme="3"/>
      </left>
      <right/>
      <top style="thin">
        <color indexed="18"/>
      </top>
      <bottom/>
      <diagonal/>
    </border>
    <border>
      <left/>
      <right style="thin">
        <color theme="3"/>
      </right>
      <top style="thin">
        <color indexed="18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33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/>
    <xf numFmtId="0" fontId="8" fillId="0" borderId="0"/>
    <xf numFmtId="0" fontId="8" fillId="0" borderId="0"/>
    <xf numFmtId="0" fontId="1" fillId="0" borderId="0" applyNumberFormat="0" applyProtection="0">
      <alignment horizontal="right"/>
    </xf>
    <xf numFmtId="0" fontId="9" fillId="0" borderId="11" applyAlignment="0">
      <alignment horizontal="center"/>
    </xf>
  </cellStyleXfs>
  <cellXfs count="90">
    <xf numFmtId="0" fontId="0" fillId="0" borderId="0" xfId="0"/>
    <xf numFmtId="0" fontId="10" fillId="6" borderId="0" xfId="30" applyFont="1" applyFill="1"/>
    <xf numFmtId="0" fontId="12" fillId="6" borderId="0" xfId="30" applyFont="1" applyFill="1"/>
    <xf numFmtId="0" fontId="11" fillId="9" borderId="10" xfId="20" applyFont="1" applyFill="1">
      <alignment horizontal="left" vertical="center"/>
    </xf>
    <xf numFmtId="0" fontId="13" fillId="6" borderId="0" xfId="30" applyFont="1" applyFill="1"/>
    <xf numFmtId="0" fontId="14" fillId="6" borderId="0" xfId="28" applyFont="1" applyFill="1" applyBorder="1"/>
    <xf numFmtId="0" fontId="13" fillId="6" borderId="0" xfId="30" applyFont="1" applyFill="1" applyBorder="1"/>
    <xf numFmtId="3" fontId="13" fillId="6" borderId="0" xfId="30" applyNumberFormat="1" applyFont="1" applyFill="1"/>
    <xf numFmtId="0" fontId="15" fillId="6" borderId="0" xfId="30" applyFont="1" applyFill="1"/>
    <xf numFmtId="0" fontId="15" fillId="6" borderId="0" xfId="0" applyFont="1" applyFill="1"/>
    <xf numFmtId="0" fontId="10" fillId="6" borderId="0" xfId="30" applyFont="1" applyFill="1" applyAlignment="1">
      <alignment horizontal="left"/>
    </xf>
    <xf numFmtId="0" fontId="10" fillId="6" borderId="0" xfId="30" applyFont="1" applyFill="1" applyBorder="1"/>
    <xf numFmtId="0" fontId="17" fillId="11" borderId="13" xfId="22" applyFont="1" applyFill="1" applyBorder="1">
      <alignment horizontal="center" vertical="center" wrapText="1"/>
    </xf>
    <xf numFmtId="3" fontId="17" fillId="12" borderId="13" xfId="26" applyNumberFormat="1" applyFont="1" applyFill="1" applyBorder="1">
      <alignment vertical="center"/>
    </xf>
    <xf numFmtId="3" fontId="17" fillId="11" borderId="13" xfId="27" applyNumberFormat="1" applyFont="1" applyFill="1" applyBorder="1">
      <alignment vertical="center"/>
    </xf>
    <xf numFmtId="164" fontId="15" fillId="13" borderId="13" xfId="16" applyNumberFormat="1" applyFont="1" applyFill="1" applyBorder="1">
      <alignment vertical="center"/>
    </xf>
    <xf numFmtId="0" fontId="15" fillId="13" borderId="13" xfId="16" applyNumberFormat="1" applyFont="1" applyFill="1" applyBorder="1">
      <alignment vertical="center"/>
    </xf>
    <xf numFmtId="3" fontId="15" fillId="13" borderId="13" xfId="16" applyNumberFormat="1" applyFont="1" applyFill="1" applyBorder="1">
      <alignment vertical="center"/>
    </xf>
    <xf numFmtId="164" fontId="15" fillId="14" borderId="13" xfId="17" applyNumberFormat="1" applyFont="1" applyFill="1" applyBorder="1">
      <alignment vertical="center"/>
    </xf>
    <xf numFmtId="0" fontId="15" fillId="14" borderId="13" xfId="17" applyNumberFormat="1" applyFont="1" applyFill="1" applyBorder="1">
      <alignment vertical="center"/>
    </xf>
    <xf numFmtId="3" fontId="15" fillId="14" borderId="13" xfId="17" applyNumberFormat="1" applyFont="1" applyFill="1" applyBorder="1">
      <alignment vertical="center"/>
    </xf>
    <xf numFmtId="0" fontId="15" fillId="14" borderId="13" xfId="16" applyNumberFormat="1" applyFont="1" applyFill="1" applyBorder="1">
      <alignment vertical="center"/>
    </xf>
    <xf numFmtId="3" fontId="15" fillId="14" borderId="13" xfId="16" applyNumberFormat="1" applyFont="1" applyFill="1" applyBorder="1">
      <alignment vertical="center"/>
    </xf>
    <xf numFmtId="164" fontId="15" fillId="14" borderId="13" xfId="16" applyNumberFormat="1" applyFont="1" applyFill="1" applyBorder="1">
      <alignment vertical="center"/>
    </xf>
    <xf numFmtId="164" fontId="15" fillId="13" borderId="13" xfId="17" applyNumberFormat="1" applyFont="1" applyFill="1" applyBorder="1">
      <alignment vertical="center"/>
    </xf>
    <xf numFmtId="0" fontId="15" fillId="13" borderId="13" xfId="17" applyNumberFormat="1" applyFont="1" applyFill="1" applyBorder="1">
      <alignment vertical="center"/>
    </xf>
    <xf numFmtId="3" fontId="15" fillId="13" borderId="13" xfId="17" applyNumberFormat="1" applyFont="1" applyFill="1" applyBorder="1">
      <alignment vertical="center"/>
    </xf>
    <xf numFmtId="3" fontId="15" fillId="13" borderId="13" xfId="17" applyNumberFormat="1" applyFont="1" applyFill="1" applyBorder="1" applyAlignment="1">
      <alignment horizontal="right" vertical="center"/>
    </xf>
    <xf numFmtId="3" fontId="15" fillId="13" borderId="13" xfId="16" applyNumberFormat="1" applyFont="1" applyFill="1" applyBorder="1" applyAlignment="1">
      <alignment horizontal="right" vertical="center"/>
    </xf>
    <xf numFmtId="3" fontId="15" fillId="14" borderId="13" xfId="16" applyNumberFormat="1" applyFont="1" applyFill="1" applyBorder="1" applyAlignment="1">
      <alignment horizontal="right" vertical="center"/>
    </xf>
    <xf numFmtId="0" fontId="13" fillId="6" borderId="0" xfId="4" applyFont="1" applyFill="1" applyBorder="1"/>
    <xf numFmtId="0" fontId="15" fillId="6" borderId="0" xfId="7" applyFont="1" applyFill="1" applyBorder="1" applyAlignment="1">
      <alignment horizontal="left"/>
    </xf>
    <xf numFmtId="0" fontId="15" fillId="6" borderId="0" xfId="7" applyFont="1" applyFill="1" applyBorder="1"/>
    <xf numFmtId="0" fontId="13" fillId="6" borderId="15" xfId="5" applyFont="1" applyFill="1" applyBorder="1" applyAlignment="1"/>
    <xf numFmtId="0" fontId="14" fillId="6" borderId="16" xfId="9" applyFont="1" applyFill="1" applyBorder="1"/>
    <xf numFmtId="0" fontId="13" fillId="6" borderId="16" xfId="9" applyFont="1" applyFill="1" applyBorder="1"/>
    <xf numFmtId="0" fontId="13" fillId="6" borderId="17" xfId="3" applyFont="1" applyFill="1" applyBorder="1"/>
    <xf numFmtId="0" fontId="13" fillId="6" borderId="18" xfId="8" applyFont="1" applyFill="1" applyBorder="1"/>
    <xf numFmtId="0" fontId="13" fillId="6" borderId="19" xfId="6" applyFont="1" applyFill="1" applyBorder="1"/>
    <xf numFmtId="0" fontId="13" fillId="6" borderId="20" xfId="4" applyFont="1" applyFill="1" applyBorder="1"/>
    <xf numFmtId="0" fontId="15" fillId="6" borderId="7" xfId="7" applyFont="1" applyFill="1" applyBorder="1"/>
    <xf numFmtId="0" fontId="13" fillId="6" borderId="21" xfId="2" applyFont="1" applyFill="1" applyBorder="1"/>
    <xf numFmtId="0" fontId="13" fillId="6" borderId="22" xfId="5" applyFont="1" applyFill="1" applyBorder="1" applyAlignment="1"/>
    <xf numFmtId="0" fontId="15" fillId="6" borderId="9" xfId="9" applyFont="1" applyFill="1" applyBorder="1" applyAlignment="1">
      <alignment horizontal="left"/>
    </xf>
    <xf numFmtId="0" fontId="15" fillId="6" borderId="9" xfId="9" applyFont="1" applyFill="1" applyBorder="1"/>
    <xf numFmtId="0" fontId="13" fillId="6" borderId="23" xfId="3" applyFont="1" applyFill="1" applyBorder="1"/>
    <xf numFmtId="0" fontId="13" fillId="14" borderId="19" xfId="6" applyFont="1" applyFill="1" applyBorder="1"/>
    <xf numFmtId="0" fontId="13" fillId="6" borderId="18" xfId="4" applyFont="1" applyFill="1" applyBorder="1"/>
    <xf numFmtId="0" fontId="10" fillId="6" borderId="19" xfId="30" applyFont="1" applyFill="1" applyBorder="1"/>
    <xf numFmtId="0" fontId="10" fillId="6" borderId="24" xfId="30" applyFont="1" applyFill="1" applyBorder="1"/>
    <xf numFmtId="0" fontId="10" fillId="6" borderId="25" xfId="30" applyFont="1" applyFill="1" applyBorder="1" applyAlignment="1">
      <alignment horizontal="left"/>
    </xf>
    <xf numFmtId="0" fontId="16" fillId="6" borderId="25" xfId="30" applyFont="1" applyFill="1" applyBorder="1"/>
    <xf numFmtId="0" fontId="10" fillId="6" borderId="26" xfId="30" applyFont="1" applyFill="1" applyBorder="1"/>
    <xf numFmtId="0" fontId="13" fillId="6" borderId="0" xfId="2" applyFont="1" applyFill="1" applyBorder="1"/>
    <xf numFmtId="0" fontId="11" fillId="9" borderId="0" xfId="20" applyFont="1" applyFill="1" applyBorder="1" applyAlignment="1">
      <alignment horizontal="left" vertical="center"/>
    </xf>
    <xf numFmtId="164" fontId="15" fillId="14" borderId="14" xfId="16" applyNumberFormat="1" applyFont="1" applyFill="1" applyBorder="1" applyAlignment="1">
      <alignment vertical="center"/>
    </xf>
    <xf numFmtId="0" fontId="20" fillId="6" borderId="0" xfId="30" applyFont="1" applyFill="1"/>
    <xf numFmtId="0" fontId="21" fillId="6" borderId="0" xfId="30" applyFont="1" applyFill="1" applyAlignment="1">
      <alignment horizontal="left"/>
    </xf>
    <xf numFmtId="0" fontId="21" fillId="6" borderId="0" xfId="30" applyFont="1" applyFill="1" applyBorder="1"/>
    <xf numFmtId="0" fontId="21" fillId="6" borderId="0" xfId="30" applyFont="1" applyFill="1"/>
    <xf numFmtId="0" fontId="22" fillId="6" borderId="0" xfId="29" applyFont="1" applyFill="1" applyBorder="1" applyAlignment="1">
      <alignment horizontal="center"/>
    </xf>
    <xf numFmtId="0" fontId="23" fillId="6" borderId="0" xfId="29" applyFont="1" applyFill="1" applyBorder="1" applyAlignment="1">
      <alignment horizontal="center"/>
    </xf>
    <xf numFmtId="0" fontId="22" fillId="6" borderId="0" xfId="29" applyFont="1" applyFill="1" applyBorder="1"/>
    <xf numFmtId="3" fontId="22" fillId="6" borderId="0" xfId="29" applyNumberFormat="1" applyFont="1" applyFill="1" applyBorder="1"/>
    <xf numFmtId="3" fontId="20" fillId="6" borderId="0" xfId="30" applyNumberFormat="1" applyFont="1" applyFill="1"/>
    <xf numFmtId="0" fontId="23" fillId="6" borderId="0" xfId="29" applyFont="1" applyFill="1" applyBorder="1"/>
    <xf numFmtId="3" fontId="23" fillId="6" borderId="0" xfId="29" applyNumberFormat="1" applyFont="1" applyFill="1" applyBorder="1"/>
    <xf numFmtId="3" fontId="22" fillId="6" borderId="0" xfId="29" applyNumberFormat="1" applyFont="1" applyFill="1" applyBorder="1" applyAlignment="1">
      <alignment horizontal="right"/>
    </xf>
    <xf numFmtId="0" fontId="20" fillId="6" borderId="0" xfId="30" applyFont="1" applyFill="1" applyBorder="1" applyAlignment="1">
      <alignment horizontal="right"/>
    </xf>
    <xf numFmtId="0" fontId="24" fillId="6" borderId="0" xfId="0" applyFont="1" applyFill="1"/>
    <xf numFmtId="0" fontId="23" fillId="6" borderId="0" xfId="29" applyFont="1" applyFill="1" applyBorder="1" applyAlignment="1">
      <alignment horizontal="left"/>
    </xf>
    <xf numFmtId="0" fontId="20" fillId="6" borderId="0" xfId="30" applyFont="1" applyFill="1" applyAlignment="1">
      <alignment horizontal="left"/>
    </xf>
    <xf numFmtId="0" fontId="20" fillId="6" borderId="0" xfId="30" applyFont="1" applyFill="1" applyBorder="1"/>
    <xf numFmtId="3" fontId="15" fillId="14" borderId="13" xfId="17" applyNumberFormat="1" applyFont="1" applyFill="1" applyBorder="1" applyAlignment="1">
      <alignment horizontal="right" vertical="center"/>
    </xf>
    <xf numFmtId="0" fontId="26" fillId="6" borderId="0" xfId="29" applyFont="1" applyFill="1" applyBorder="1"/>
    <xf numFmtId="0" fontId="27" fillId="6" borderId="0" xfId="30" applyFont="1" applyFill="1"/>
    <xf numFmtId="0" fontId="28" fillId="6" borderId="0" xfId="0" applyFont="1" applyFill="1"/>
    <xf numFmtId="0" fontId="27" fillId="6" borderId="0" xfId="30" applyFont="1" applyFill="1" applyAlignment="1">
      <alignment horizontal="left"/>
    </xf>
    <xf numFmtId="0" fontId="27" fillId="6" borderId="0" xfId="30" applyFont="1" applyFill="1" applyBorder="1"/>
    <xf numFmtId="164" fontId="15" fillId="13" borderId="13" xfId="17" applyNumberFormat="1" applyFont="1" applyFill="1" applyBorder="1" applyAlignment="1">
      <alignment horizontal="left" vertical="center"/>
    </xf>
    <xf numFmtId="164" fontId="15" fillId="13" borderId="13" xfId="17" applyNumberFormat="1" applyFont="1" applyFill="1" applyBorder="1">
      <alignment vertical="center"/>
    </xf>
    <xf numFmtId="164" fontId="15" fillId="13" borderId="13" xfId="16" applyNumberFormat="1" applyFont="1" applyFill="1" applyBorder="1">
      <alignment vertical="center"/>
    </xf>
    <xf numFmtId="0" fontId="17" fillId="12" borderId="13" xfId="26" applyNumberFormat="1" applyFont="1" applyFill="1" applyBorder="1">
      <alignment vertical="center"/>
    </xf>
    <xf numFmtId="0" fontId="11" fillId="9" borderId="12" xfId="20" applyFont="1" applyFill="1" applyBorder="1" applyAlignment="1">
      <alignment horizontal="left" vertical="center"/>
    </xf>
    <xf numFmtId="0" fontId="11" fillId="9" borderId="0" xfId="20" applyFont="1" applyFill="1" applyBorder="1" applyAlignment="1">
      <alignment horizontal="left" vertical="center"/>
    </xf>
    <xf numFmtId="0" fontId="13" fillId="6" borderId="0" xfId="15" applyFont="1" applyBorder="1" applyAlignment="1">
      <alignment horizontal="left" vertical="center"/>
    </xf>
    <xf numFmtId="164" fontId="15" fillId="14" borderId="13" xfId="17" applyNumberFormat="1" applyFont="1" applyFill="1" applyBorder="1">
      <alignment vertical="center"/>
    </xf>
    <xf numFmtId="0" fontId="13" fillId="6" borderId="0" xfId="28" applyFont="1" applyFill="1" applyBorder="1" applyAlignment="1">
      <alignment horizontal="left"/>
    </xf>
    <xf numFmtId="164" fontId="15" fillId="14" borderId="13" xfId="16" applyNumberFormat="1" applyFont="1" applyFill="1" applyBorder="1">
      <alignment vertical="center"/>
    </xf>
    <xf numFmtId="0" fontId="17" fillId="11" borderId="13" xfId="27" applyNumberFormat="1" applyFont="1" applyFill="1" applyBorder="1">
      <alignment vertical="center"/>
    </xf>
  </cellXfs>
  <cellStyles count="33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Demanda" xfId="28"/>
    <cellStyle name="Normal_Evol Dem (arees) (g)" xfId="29"/>
    <cellStyle name="Normal_Evolucio Demanda (t)" xfId="30"/>
    <cellStyle name="SinEstilo" xfId="31"/>
    <cellStyle name="Total" xfId="3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707E1"/>
      <color rgb="FF9599E3"/>
      <color rgb="FF6E97C8"/>
      <color rgb="FF5E8BC2"/>
      <color rgb="FF376091"/>
      <color rgb="FFB9CCED"/>
      <color rgb="FFC6D5F0"/>
      <color rgb="FFDBE5F1"/>
      <color rgb="FFB8CCE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>
                <a:latin typeface="Arial" pitchFamily="34" charset="0"/>
                <a:cs typeface="Arial" pitchFamily="34" charset="0"/>
              </a:rPr>
              <a:t>Estudis de 1r i 2n cicles. Centres propis</a:t>
            </a:r>
          </a:p>
        </c:rich>
      </c:tx>
      <c:layout>
        <c:manualLayout>
          <c:xMode val="edge"/>
          <c:yMode val="edge"/>
          <c:x val="2.3784913768073925E-2"/>
          <c:y val="1.8140629740269289E-2"/>
        </c:manualLayout>
      </c:layout>
    </c:title>
    <c:plotArea>
      <c:layout>
        <c:manualLayout>
          <c:layoutTarget val="inner"/>
          <c:xMode val="edge"/>
          <c:yMode val="edge"/>
          <c:x val="6.354349682193354E-2"/>
          <c:y val="0.14739252831491287"/>
          <c:w val="0.71458153972778438"/>
          <c:h val="0.76870918524390863"/>
        </c:manualLayout>
      </c:layout>
      <c:lineChart>
        <c:grouping val="standard"/>
        <c:ser>
          <c:idx val="0"/>
          <c:order val="0"/>
          <c:tx>
            <c:strRef>
              <c:f>'123'!$C$90</c:f>
              <c:strCache>
                <c:ptCount val="1"/>
                <c:pt idx="0">
                  <c:v>Estudis d'Arquitectura i Edificació</c:v>
                </c:pt>
              </c:strCache>
            </c:strRef>
          </c:tx>
          <c:marker>
            <c:symbol val="diamond"/>
            <c:size val="8"/>
          </c:marker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'123'!$E$90:$I$90</c:f>
              <c:numCache>
                <c:formatCode>#,##0</c:formatCode>
                <c:ptCount val="5"/>
                <c:pt idx="0">
                  <c:v>1071</c:v>
                </c:pt>
                <c:pt idx="1">
                  <c:v>1048</c:v>
                </c:pt>
                <c:pt idx="2">
                  <c:v>1026</c:v>
                </c:pt>
                <c:pt idx="3">
                  <c:v>943</c:v>
                </c:pt>
                <c:pt idx="4">
                  <c:v>469</c:v>
                </c:pt>
              </c:numCache>
            </c:numRef>
          </c:val>
        </c:ser>
        <c:ser>
          <c:idx val="1"/>
          <c:order val="1"/>
          <c:tx>
            <c:strRef>
              <c:f>'123'!$C$92</c:f>
              <c:strCache>
                <c:ptCount val="1"/>
                <c:pt idx="0">
                  <c:v>Estudis de Matemàtiques i Estadística</c:v>
                </c:pt>
              </c:strCache>
            </c:strRef>
          </c:tx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'123'!$E$92:$I$92</c:f>
              <c:numCache>
                <c:formatCode>#,##0</c:formatCode>
                <c:ptCount val="5"/>
                <c:pt idx="0">
                  <c:v>68</c:v>
                </c:pt>
                <c:pt idx="1">
                  <c:v>72</c:v>
                </c:pt>
                <c:pt idx="2">
                  <c:v>59</c:v>
                </c:pt>
                <c:pt idx="3">
                  <c:v>59</c:v>
                </c:pt>
              </c:numCache>
            </c:numRef>
          </c:val>
        </c:ser>
        <c:ser>
          <c:idx val="2"/>
          <c:order val="2"/>
          <c:tx>
            <c:strRef>
              <c:f>'123'!$C$93</c:f>
              <c:strCache>
                <c:ptCount val="1"/>
                <c:pt idx="0">
                  <c:v>Estudis d'Enginyeria Civil</c:v>
                </c:pt>
              </c:strCache>
            </c:strRef>
          </c:tx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'123'!$E$93:$I$93</c:f>
              <c:numCache>
                <c:formatCode>#,##0</c:formatCode>
                <c:ptCount val="5"/>
                <c:pt idx="0">
                  <c:v>241</c:v>
                </c:pt>
                <c:pt idx="1">
                  <c:v>260</c:v>
                </c:pt>
                <c:pt idx="2">
                  <c:v>275</c:v>
                </c:pt>
                <c:pt idx="3">
                  <c:v>256</c:v>
                </c:pt>
                <c:pt idx="4">
                  <c:v>197</c:v>
                </c:pt>
              </c:numCache>
            </c:numRef>
          </c:val>
        </c:ser>
        <c:ser>
          <c:idx val="3"/>
          <c:order val="3"/>
          <c:tx>
            <c:strRef>
              <c:f>'123'!$C$94</c:f>
              <c:strCache>
                <c:ptCount val="1"/>
                <c:pt idx="0">
                  <c:v>Estudis d'Enginyeria Industrial</c:v>
                </c:pt>
              </c:strCache>
            </c:strRef>
          </c:tx>
          <c:marker>
            <c:symbol val="square"/>
            <c:size val="7"/>
          </c:marker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'123'!$E$94:$I$94</c:f>
              <c:numCache>
                <c:formatCode>#,##0</c:formatCode>
                <c:ptCount val="5"/>
                <c:pt idx="0">
                  <c:v>728</c:v>
                </c:pt>
                <c:pt idx="1">
                  <c:v>773</c:v>
                </c:pt>
                <c:pt idx="2">
                  <c:v>694</c:v>
                </c:pt>
                <c:pt idx="3">
                  <c:v>762</c:v>
                </c:pt>
                <c:pt idx="4">
                  <c:v>550</c:v>
                </c:pt>
              </c:numCache>
            </c:numRef>
          </c:val>
        </c:ser>
        <c:ser>
          <c:idx val="4"/>
          <c:order val="4"/>
          <c:tx>
            <c:strRef>
              <c:f>'123'!$C$96</c:f>
              <c:strCache>
                <c:ptCount val="1"/>
                <c:pt idx="0">
                  <c:v>Estudis d'Informàtica, Telecomunicació i Multimèdia</c:v>
                </c:pt>
              </c:strCache>
            </c:strRef>
          </c:tx>
          <c:marker>
            <c:symbol val="star"/>
            <c:size val="8"/>
            <c:spPr>
              <a:noFill/>
              <a:ln w="19050"/>
            </c:spPr>
          </c:marker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'123'!$E$96:$I$96</c:f>
              <c:numCache>
                <c:formatCode>#,##0</c:formatCode>
                <c:ptCount val="5"/>
                <c:pt idx="0">
                  <c:v>598</c:v>
                </c:pt>
                <c:pt idx="1">
                  <c:v>486</c:v>
                </c:pt>
                <c:pt idx="2">
                  <c:v>483</c:v>
                </c:pt>
                <c:pt idx="3">
                  <c:v>553</c:v>
                </c:pt>
                <c:pt idx="4">
                  <c:v>508</c:v>
                </c:pt>
              </c:numCache>
            </c:numRef>
          </c:val>
        </c:ser>
        <c:ser>
          <c:idx val="5"/>
          <c:order val="5"/>
          <c:tx>
            <c:strRef>
              <c:f>'123'!$C$95</c:f>
              <c:strCache>
                <c:ptCount val="1"/>
                <c:pt idx="0">
                  <c:v>Estudis d'Enginyeria Química</c:v>
                </c:pt>
              </c:strCache>
            </c:strRef>
          </c:tx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'123'!$E$95:$I$95</c:f>
              <c:numCache>
                <c:formatCode>#,##0</c:formatCode>
                <c:ptCount val="5"/>
                <c:pt idx="0">
                  <c:v>98</c:v>
                </c:pt>
                <c:pt idx="1">
                  <c:v>123</c:v>
                </c:pt>
                <c:pt idx="2">
                  <c:v>117</c:v>
                </c:pt>
                <c:pt idx="3">
                  <c:v>101</c:v>
                </c:pt>
                <c:pt idx="4">
                  <c:v>64</c:v>
                </c:pt>
              </c:numCache>
            </c:numRef>
          </c:val>
        </c:ser>
        <c:ser>
          <c:idx val="6"/>
          <c:order val="6"/>
          <c:tx>
            <c:strRef>
              <c:f>'123'!$C$91</c:f>
              <c:strCache>
                <c:ptCount val="1"/>
                <c:pt idx="0">
                  <c:v>Estudis d'Aeronàutica</c:v>
                </c:pt>
              </c:strCache>
            </c:strRef>
          </c:tx>
          <c:spPr>
            <a:ln>
              <a:solidFill>
                <a:srgbClr val="B9CCED"/>
              </a:solidFill>
            </a:ln>
          </c:spPr>
          <c:marker>
            <c:symbol val="diamond"/>
            <c:size val="9"/>
            <c:spPr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'123'!$E$91:$I$91</c:f>
              <c:numCache>
                <c:formatCode>#,##0</c:formatCode>
                <c:ptCount val="5"/>
                <c:pt idx="0">
                  <c:v>252</c:v>
                </c:pt>
                <c:pt idx="1">
                  <c:v>218</c:v>
                </c:pt>
                <c:pt idx="2">
                  <c:v>171</c:v>
                </c:pt>
                <c:pt idx="3">
                  <c:v>183</c:v>
                </c:pt>
                <c:pt idx="4">
                  <c:v>85</c:v>
                </c:pt>
              </c:numCache>
            </c:numRef>
          </c:val>
        </c:ser>
        <c:dLbls>
          <c:showVal val="1"/>
        </c:dLbls>
        <c:marker val="1"/>
        <c:axId val="54245632"/>
        <c:axId val="62457728"/>
      </c:lineChart>
      <c:catAx>
        <c:axId val="54245632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2457728"/>
        <c:crosses val="autoZero"/>
        <c:lblAlgn val="ctr"/>
        <c:lblOffset val="100"/>
        <c:tickLblSkip val="1"/>
        <c:tickMarkSkip val="1"/>
      </c:catAx>
      <c:valAx>
        <c:axId val="62457728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54245632"/>
        <c:crosses val="autoZero"/>
        <c:crossBetween val="midCat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8014481813155323"/>
          <c:y val="0.15033455100741291"/>
          <c:w val="0.18510867671674877"/>
          <c:h val="0.76460292624839377"/>
        </c:manualLayout>
      </c:layout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</c:chart>
  <c:spPr>
    <a:ln>
      <a:solidFill>
        <a:schemeClr val="tx2"/>
      </a:solidFill>
    </a:ln>
  </c:spPr>
  <c:printSettings>
    <c:headerFooter alignWithMargins="0"/>
    <c:pageMargins b="1" l="0.75000000000000111" r="0.7500000000000011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>
                <a:latin typeface="Arial" pitchFamily="34" charset="0"/>
                <a:cs typeface="Arial" pitchFamily="34" charset="0"/>
              </a:rPr>
              <a:t>Estudis de 1r cicle. Centres propis</a:t>
            </a:r>
          </a:p>
        </c:rich>
      </c:tx>
      <c:layout>
        <c:manualLayout>
          <c:xMode val="edge"/>
          <c:yMode val="edge"/>
          <c:x val="3.8692355484550016E-2"/>
          <c:y val="2.7196652719665291E-2"/>
        </c:manualLayout>
      </c:layout>
    </c:title>
    <c:plotArea>
      <c:layout>
        <c:manualLayout>
          <c:layoutTarget val="inner"/>
          <c:xMode val="edge"/>
          <c:yMode val="edge"/>
          <c:x val="4.0414507772020734E-2"/>
          <c:y val="0.11924698373654057"/>
          <c:w val="0.7409326424870466"/>
          <c:h val="0.81380836269323165"/>
        </c:manualLayout>
      </c:layout>
      <c:lineChart>
        <c:grouping val="standard"/>
        <c:ser>
          <c:idx val="0"/>
          <c:order val="0"/>
          <c:tx>
            <c:strRef>
              <c:f>'123'!$C$98</c:f>
              <c:strCache>
                <c:ptCount val="1"/>
                <c:pt idx="0">
                  <c:v>Estudis d'Arquitectura i Edificació</c:v>
                </c:pt>
              </c:strCache>
            </c:strRef>
          </c:tx>
          <c:marker>
            <c:symbol val="diamond"/>
            <c:size val="8"/>
          </c:marker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'123'!$E$98:$I$98</c:f>
              <c:numCache>
                <c:formatCode>#,##0</c:formatCode>
                <c:ptCount val="5"/>
                <c:pt idx="0">
                  <c:v>752</c:v>
                </c:pt>
                <c:pt idx="1">
                  <c:v>749</c:v>
                </c:pt>
                <c:pt idx="2">
                  <c:v>680</c:v>
                </c:pt>
                <c:pt idx="3">
                  <c:v>553</c:v>
                </c:pt>
              </c:numCache>
            </c:numRef>
          </c:val>
        </c:ser>
        <c:ser>
          <c:idx val="1"/>
          <c:order val="1"/>
          <c:tx>
            <c:strRef>
              <c:f>'123'!$C$99</c:f>
              <c:strCache>
                <c:ptCount val="1"/>
                <c:pt idx="0">
                  <c:v>Estudis de Ciències de la Salut</c:v>
                </c:pt>
              </c:strCache>
            </c:strRef>
          </c:tx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'123'!$E$99:$I$99</c:f>
              <c:numCache>
                <c:formatCode>#,##0</c:formatCode>
                <c:ptCount val="5"/>
                <c:pt idx="0">
                  <c:v>101</c:v>
                </c:pt>
                <c:pt idx="1">
                  <c:v>87</c:v>
                </c:pt>
                <c:pt idx="2">
                  <c:v>156</c:v>
                </c:pt>
                <c:pt idx="3">
                  <c:v>125</c:v>
                </c:pt>
              </c:numCache>
            </c:numRef>
          </c:val>
        </c:ser>
        <c:ser>
          <c:idx val="2"/>
          <c:order val="2"/>
          <c:tx>
            <c:strRef>
              <c:f>'123'!$C$100</c:f>
              <c:strCache>
                <c:ptCount val="1"/>
                <c:pt idx="0">
                  <c:v>Estudis de Matemàtiques i Estadística</c:v>
                </c:pt>
              </c:strCache>
            </c:strRef>
          </c:tx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'123'!$E$100:$I$100</c:f>
              <c:numCache>
                <c:formatCode>#,##0</c:formatCode>
                <c:ptCount val="5"/>
                <c:pt idx="0">
                  <c:v>21</c:v>
                </c:pt>
                <c:pt idx="1">
                  <c:v>9</c:v>
                </c:pt>
                <c:pt idx="2">
                  <c:v>10</c:v>
                </c:pt>
                <c:pt idx="3">
                  <c:v>13</c:v>
                </c:pt>
              </c:numCache>
            </c:numRef>
          </c:val>
        </c:ser>
        <c:ser>
          <c:idx val="3"/>
          <c:order val="3"/>
          <c:tx>
            <c:strRef>
              <c:f>'123'!$C$103</c:f>
              <c:strCache>
                <c:ptCount val="1"/>
                <c:pt idx="0">
                  <c:v>Estudis d'Enginyeria Civil</c:v>
                </c:pt>
              </c:strCache>
            </c:strRef>
          </c:tx>
          <c:marker>
            <c:symbol val="circle"/>
            <c:size val="6"/>
            <c:spPr>
              <a:ln>
                <a:solidFill>
                  <a:srgbClr val="4F81BD">
                    <a:tint val="83000"/>
                    <a:shade val="95000"/>
                    <a:satMod val="105000"/>
                  </a:srgbClr>
                </a:solidFill>
              </a:ln>
            </c:spPr>
          </c:marker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'123'!$E$103:$I$103</c:f>
              <c:numCache>
                <c:formatCode>#,##0</c:formatCode>
                <c:ptCount val="5"/>
                <c:pt idx="0">
                  <c:v>324</c:v>
                </c:pt>
                <c:pt idx="1">
                  <c:v>336</c:v>
                </c:pt>
                <c:pt idx="2">
                  <c:v>321</c:v>
                </c:pt>
                <c:pt idx="3">
                  <c:v>335</c:v>
                </c:pt>
                <c:pt idx="4">
                  <c:v>253</c:v>
                </c:pt>
              </c:numCache>
            </c:numRef>
          </c:val>
        </c:ser>
        <c:ser>
          <c:idx val="4"/>
          <c:order val="4"/>
          <c:tx>
            <c:strRef>
              <c:f>'123'!$C$104</c:f>
              <c:strCache>
                <c:ptCount val="1"/>
                <c:pt idx="0">
                  <c:v>Estudis d'Enginyeria Industrial</c:v>
                </c:pt>
              </c:strCache>
            </c:strRef>
          </c:tx>
          <c:marker>
            <c:symbol val="triangle"/>
            <c:size val="7"/>
          </c:marker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'123'!$E$104:$I$104</c:f>
              <c:numCache>
                <c:formatCode>#,##0</c:formatCode>
                <c:ptCount val="5"/>
                <c:pt idx="0">
                  <c:v>500</c:v>
                </c:pt>
                <c:pt idx="1">
                  <c:v>471</c:v>
                </c:pt>
                <c:pt idx="2">
                  <c:v>468</c:v>
                </c:pt>
                <c:pt idx="3">
                  <c:v>453</c:v>
                </c:pt>
              </c:numCache>
            </c:numRef>
          </c:val>
        </c:ser>
        <c:ser>
          <c:idx val="5"/>
          <c:order val="5"/>
          <c:tx>
            <c:strRef>
              <c:f>'123'!$C$106</c:f>
              <c:strCache>
                <c:ptCount val="1"/>
                <c:pt idx="0">
                  <c:v>Estudis d'Informàtica, Telecomunicació i Multimèdia</c:v>
                </c:pt>
              </c:strCache>
            </c:strRef>
          </c:tx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'123'!$E$106:$I$106</c:f>
              <c:numCache>
                <c:formatCode>#,##0</c:formatCode>
                <c:ptCount val="5"/>
                <c:pt idx="0">
                  <c:v>818</c:v>
                </c:pt>
                <c:pt idx="1">
                  <c:v>761</c:v>
                </c:pt>
                <c:pt idx="2">
                  <c:v>567</c:v>
                </c:pt>
                <c:pt idx="3">
                  <c:v>492</c:v>
                </c:pt>
                <c:pt idx="4">
                  <c:v>190</c:v>
                </c:pt>
              </c:numCache>
            </c:numRef>
          </c:val>
        </c:ser>
        <c:ser>
          <c:idx val="6"/>
          <c:order val="6"/>
          <c:tx>
            <c:strRef>
              <c:f>'123'!$C$107</c:f>
              <c:strCache>
                <c:ptCount val="1"/>
                <c:pt idx="0">
                  <c:v>Estudis de Nàutica</c:v>
                </c:pt>
              </c:strCache>
            </c:strRef>
          </c:tx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'123'!$E$107:$I$107</c:f>
              <c:numCache>
                <c:formatCode>#,##0</c:formatCode>
                <c:ptCount val="5"/>
                <c:pt idx="0">
                  <c:v>148</c:v>
                </c:pt>
                <c:pt idx="1">
                  <c:v>123</c:v>
                </c:pt>
                <c:pt idx="2">
                  <c:v>123</c:v>
                </c:pt>
                <c:pt idx="3">
                  <c:v>122</c:v>
                </c:pt>
                <c:pt idx="4">
                  <c:v>100</c:v>
                </c:pt>
              </c:numCache>
            </c:numRef>
          </c:val>
        </c:ser>
        <c:ser>
          <c:idx val="7"/>
          <c:order val="7"/>
          <c:tx>
            <c:strRef>
              <c:f>'123'!$C$105</c:f>
              <c:strCache>
                <c:ptCount val="1"/>
                <c:pt idx="0">
                  <c:v>Estudis d'Enginyeria Química</c:v>
                </c:pt>
              </c:strCache>
            </c:strRef>
          </c:tx>
          <c:marker>
            <c:symbol val="x"/>
            <c:size val="7"/>
            <c:spPr>
              <a:ln w="19050"/>
            </c:spPr>
          </c:marker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'123'!$E$105:$I$105</c:f>
              <c:numCache>
                <c:formatCode>#,##0</c:formatCode>
                <c:ptCount val="5"/>
                <c:pt idx="0">
                  <c:v>36</c:v>
                </c:pt>
                <c:pt idx="1">
                  <c:v>47</c:v>
                </c:pt>
                <c:pt idx="2">
                  <c:v>47</c:v>
                </c:pt>
                <c:pt idx="3">
                  <c:v>41</c:v>
                </c:pt>
              </c:numCache>
            </c:numRef>
          </c:val>
        </c:ser>
        <c:ser>
          <c:idx val="8"/>
          <c:order val="8"/>
          <c:tx>
            <c:strRef>
              <c:f>'123'!$C$101</c:f>
              <c:strCache>
                <c:ptCount val="1"/>
                <c:pt idx="0">
                  <c:v>Estudis d'Aeronàutica</c:v>
                </c:pt>
              </c:strCache>
            </c:strRef>
          </c:tx>
          <c:marker>
            <c:symbol val="diamond"/>
            <c:size val="9"/>
            <c:spPr>
              <a:ln>
                <a:solidFill>
                  <a:srgbClr val="4F81BD">
                    <a:tint val="83000"/>
                    <a:shade val="95000"/>
                    <a:satMod val="105000"/>
                  </a:srgbClr>
                </a:solidFill>
              </a:ln>
            </c:spPr>
          </c:marker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'123'!$E$101:$I$101</c:f>
              <c:numCache>
                <c:formatCode>#,##0</c:formatCode>
                <c:ptCount val="5"/>
                <c:pt idx="0">
                  <c:v>148</c:v>
                </c:pt>
                <c:pt idx="1">
                  <c:v>128</c:v>
                </c:pt>
                <c:pt idx="2">
                  <c:v>122</c:v>
                </c:pt>
                <c:pt idx="3">
                  <c:v>157</c:v>
                </c:pt>
                <c:pt idx="4">
                  <c:v>55</c:v>
                </c:pt>
              </c:numCache>
            </c:numRef>
          </c:val>
        </c:ser>
        <c:ser>
          <c:idx val="9"/>
          <c:order val="9"/>
          <c:tx>
            <c:strRef>
              <c:f>'123'!$C$102</c:f>
              <c:strCache>
                <c:ptCount val="1"/>
                <c:pt idx="0">
                  <c:v>Estudis d'Enginyeria Agrícola</c:v>
                </c:pt>
              </c:strCache>
            </c:strRef>
          </c:tx>
          <c:spPr>
            <a:ln>
              <a:solidFill>
                <a:srgbClr val="5E8BC2"/>
              </a:solidFill>
            </a:ln>
          </c:spPr>
          <c:dPt>
            <c:idx val="3"/>
            <c:marker>
              <c:symbol val="square"/>
              <c:size val="8"/>
            </c:marker>
          </c:dPt>
          <c:dLbls>
            <c:delete val="1"/>
          </c:dLbls>
          <c:val>
            <c:numRef>
              <c:f>'123'!$E$102:$I$102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 formatCode="#,##0">
                  <c:v>75</c:v>
                </c:pt>
                <c:pt idx="3" formatCode="#,##0">
                  <c:v>74</c:v>
                </c:pt>
              </c:numCache>
            </c:numRef>
          </c:val>
        </c:ser>
        <c:dLbls>
          <c:showVal val="1"/>
        </c:dLbls>
        <c:marker val="1"/>
        <c:axId val="109110400"/>
        <c:axId val="109112704"/>
      </c:lineChart>
      <c:catAx>
        <c:axId val="109110400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09112704"/>
        <c:crosses val="autoZero"/>
        <c:lblAlgn val="ctr"/>
        <c:lblOffset val="100"/>
        <c:tickLblSkip val="1"/>
        <c:tickMarkSkip val="1"/>
      </c:catAx>
      <c:valAx>
        <c:axId val="109112704"/>
        <c:scaling>
          <c:orientation val="minMax"/>
          <c:max val="90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091104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579083765948845"/>
          <c:y val="0.11436541143654115"/>
          <c:w val="0.18341968911917148"/>
          <c:h val="0.81171635972281597"/>
        </c:manualLayout>
      </c:layout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</c:chart>
  <c:spPr>
    <a:ln>
      <a:solidFill>
        <a:srgbClr val="1F497D"/>
      </a:solidFill>
    </a:ln>
  </c:spPr>
  <c:printSettings>
    <c:headerFooter alignWithMargins="0">
      <c:oddHeader>&amp;A</c:oddHeader>
      <c:oddFooter>Página &amp;P</c:oddFooter>
    </c:headerFooter>
    <c:pageMargins b="1" l="0.75000000000000111" r="0.75000000000000111" t="1" header="0.511811024" footer="0.511811024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>
                <a:latin typeface="Arial" pitchFamily="34" charset="0"/>
                <a:cs typeface="Arial" pitchFamily="34" charset="0"/>
              </a:rPr>
              <a:t>Estudis de 1r cicle. Centres adscrits</a:t>
            </a:r>
          </a:p>
        </c:rich>
      </c:tx>
      <c:layout>
        <c:manualLayout>
          <c:xMode val="edge"/>
          <c:yMode val="edge"/>
          <c:x val="4.3085425642549399E-2"/>
          <c:y val="2.604166666666673E-2"/>
        </c:manualLayout>
      </c:layout>
    </c:title>
    <c:plotArea>
      <c:layout>
        <c:manualLayout>
          <c:layoutTarget val="inner"/>
          <c:xMode val="edge"/>
          <c:yMode val="edge"/>
          <c:x val="6.3077017213339123E-2"/>
          <c:y val="0.1205359486314211"/>
          <c:w val="0.74097081899310391"/>
          <c:h val="0.79910801381575869"/>
        </c:manualLayout>
      </c:layout>
      <c:lineChart>
        <c:grouping val="standard"/>
        <c:ser>
          <c:idx val="0"/>
          <c:order val="0"/>
          <c:tx>
            <c:strRef>
              <c:f>'123'!$C$109</c:f>
              <c:strCache>
                <c:ptCount val="1"/>
                <c:pt idx="0">
                  <c:v>Estudis d'Economia</c:v>
                </c:pt>
              </c:strCache>
            </c:strRef>
          </c:tx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'123'!$E$109:$I$109</c:f>
              <c:numCache>
                <c:formatCode>#,##0</c:formatCode>
                <c:ptCount val="5"/>
                <c:pt idx="0">
                  <c:v>92</c:v>
                </c:pt>
                <c:pt idx="1">
                  <c:v>117</c:v>
                </c:pt>
                <c:pt idx="2">
                  <c:v>91</c:v>
                </c:pt>
                <c:pt idx="3">
                  <c:v>76</c:v>
                </c:pt>
              </c:numCache>
            </c:numRef>
          </c:val>
        </c:ser>
        <c:ser>
          <c:idx val="1"/>
          <c:order val="1"/>
          <c:tx>
            <c:strRef>
              <c:f>'123'!$C$110</c:f>
              <c:strCache>
                <c:ptCount val="1"/>
                <c:pt idx="0">
                  <c:v>Estudis d'Enginyeria Agrícola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square"/>
            <c:size val="6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'123'!$E$110:$I$110</c:f>
              <c:numCache>
                <c:formatCode>#,##0</c:formatCode>
                <c:ptCount val="5"/>
                <c:pt idx="0">
                  <c:v>114</c:v>
                </c:pt>
                <c:pt idx="1">
                  <c:v>72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'123'!$C$111</c:f>
              <c:strCache>
                <c:ptCount val="1"/>
                <c:pt idx="0">
                  <c:v>Estudis d'Enginyeria Industrial</c:v>
                </c:pt>
              </c:strCache>
            </c:strRef>
          </c:tx>
          <c:marker>
            <c:symbol val="triangle"/>
            <c:size val="8"/>
          </c:marker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'123'!$E$111:$I$111</c:f>
              <c:numCache>
                <c:formatCode>#,##0</c:formatCode>
                <c:ptCount val="5"/>
                <c:pt idx="0">
                  <c:v>904</c:v>
                </c:pt>
                <c:pt idx="1">
                  <c:v>756</c:v>
                </c:pt>
                <c:pt idx="2">
                  <c:v>862</c:v>
                </c:pt>
                <c:pt idx="3">
                  <c:v>738</c:v>
                </c:pt>
              </c:numCache>
            </c:numRef>
          </c:val>
        </c:ser>
        <c:ser>
          <c:idx val="3"/>
          <c:order val="3"/>
          <c:tx>
            <c:strRef>
              <c:f>'123'!$C$113</c:f>
              <c:strCache>
                <c:ptCount val="1"/>
                <c:pt idx="0">
                  <c:v>Estudis d'Informàtica, Telecomunicació i Multimèdia</c:v>
                </c:pt>
              </c:strCache>
            </c:strRef>
          </c:tx>
          <c:marker>
            <c:symbol val="diamond"/>
            <c:size val="6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'123'!$E$113:$I$113</c:f>
              <c:numCache>
                <c:formatCode>#,##0</c:formatCode>
                <c:ptCount val="5"/>
                <c:pt idx="0">
                  <c:v>124</c:v>
                </c:pt>
                <c:pt idx="1">
                  <c:v>115</c:v>
                </c:pt>
                <c:pt idx="2">
                  <c:v>104</c:v>
                </c:pt>
                <c:pt idx="3">
                  <c:v>106</c:v>
                </c:pt>
                <c:pt idx="4">
                  <c:v>16</c:v>
                </c:pt>
              </c:numCache>
            </c:numRef>
          </c:val>
        </c:ser>
        <c:ser>
          <c:idx val="4"/>
          <c:order val="4"/>
          <c:tx>
            <c:strRef>
              <c:f>'123'!$C$112</c:f>
              <c:strCache>
                <c:ptCount val="1"/>
                <c:pt idx="0">
                  <c:v>Estudis d'Enginyeria Química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star"/>
            <c:size val="8"/>
            <c:spPr>
              <a:ln w="15875">
                <a:solidFill>
                  <a:schemeClr val="tx2">
                    <a:lumMod val="75000"/>
                  </a:schemeClr>
                </a:solidFill>
              </a:ln>
            </c:spPr>
          </c:marker>
          <c:dLbls>
            <c:delete val="1"/>
          </c:dLbls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'123'!$E$112:$I$112</c:f>
              <c:numCache>
                <c:formatCode>#,##0</c:formatCode>
                <c:ptCount val="5"/>
                <c:pt idx="0">
                  <c:v>137</c:v>
                </c:pt>
                <c:pt idx="1">
                  <c:v>123</c:v>
                </c:pt>
                <c:pt idx="2">
                  <c:v>111</c:v>
                </c:pt>
                <c:pt idx="3">
                  <c:v>99</c:v>
                </c:pt>
              </c:numCache>
            </c:numRef>
          </c:val>
        </c:ser>
        <c:dLbls>
          <c:showVal val="1"/>
        </c:dLbls>
        <c:marker val="1"/>
        <c:axId val="54252288"/>
        <c:axId val="54253824"/>
      </c:lineChart>
      <c:catAx>
        <c:axId val="54252288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54253824"/>
        <c:crosses val="autoZero"/>
        <c:lblAlgn val="ctr"/>
        <c:lblOffset val="100"/>
        <c:tickLblSkip val="1"/>
        <c:tickMarkSkip val="1"/>
      </c:catAx>
      <c:valAx>
        <c:axId val="54253824"/>
        <c:scaling>
          <c:orientation val="minMax"/>
          <c:max val="100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542522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37514060742408"/>
          <c:y val="0.21875046869141393"/>
          <c:w val="0.17005767661395263"/>
          <c:h val="0.63690546494188371"/>
        </c:manualLayout>
      </c:layout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</c:chart>
  <c:spPr>
    <a:ln>
      <a:solidFill>
        <a:srgbClr val="1F497D"/>
      </a:solidFill>
    </a:ln>
  </c:spPr>
  <c:printSettings>
    <c:headerFooter alignWithMargins="0">
      <c:oddHeader>&amp;A</c:oddHeader>
      <c:oddFooter>Página &amp;P</c:oddFooter>
    </c:headerFooter>
    <c:pageMargins b="1" l="0.75000000000000111" r="0.75000000000000111" t="1" header="0.511811024" footer="0.511811024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s-ES" sz="1000">
                <a:latin typeface="Arial" pitchFamily="34" charset="0"/>
                <a:cs typeface="Arial" pitchFamily="34" charset="0"/>
              </a:rPr>
              <a:t>Total UPC (centres propis i adscrits)</a:t>
            </a:r>
          </a:p>
        </c:rich>
      </c:tx>
      <c:layout>
        <c:manualLayout>
          <c:xMode val="edge"/>
          <c:yMode val="edge"/>
          <c:x val="3.7345028074022457E-2"/>
          <c:y val="3.25467959297338E-2"/>
        </c:manualLayout>
      </c:layout>
    </c:title>
    <c:plotArea>
      <c:layout>
        <c:manualLayout>
          <c:layoutTarget val="inner"/>
          <c:xMode val="edge"/>
          <c:yMode val="edge"/>
          <c:x val="4.024771858040524E-2"/>
          <c:y val="0.11875024159798514"/>
          <c:w val="0.73993882620899043"/>
          <c:h val="0.81458499061073941"/>
        </c:manualLayout>
      </c:layout>
      <c:lineChart>
        <c:grouping val="standard"/>
        <c:ser>
          <c:idx val="0"/>
          <c:order val="0"/>
          <c:tx>
            <c:strRef>
              <c:f>'123'!$C$115</c:f>
              <c:strCache>
                <c:ptCount val="1"/>
                <c:pt idx="0">
                  <c:v>Estudis d'Arquitectura i Edificació</c:v>
                </c:pt>
              </c:strCache>
            </c:strRef>
          </c:tx>
          <c:marker>
            <c:symbol val="diamond"/>
            <c:size val="8"/>
          </c:marker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'123'!$E$115:$I$115</c:f>
              <c:numCache>
                <c:formatCode>#,##0</c:formatCode>
                <c:ptCount val="5"/>
                <c:pt idx="0">
                  <c:v>1823</c:v>
                </c:pt>
                <c:pt idx="1">
                  <c:v>1797</c:v>
                </c:pt>
                <c:pt idx="2">
                  <c:v>1706</c:v>
                </c:pt>
                <c:pt idx="3">
                  <c:v>1496</c:v>
                </c:pt>
                <c:pt idx="4">
                  <c:v>469</c:v>
                </c:pt>
              </c:numCache>
            </c:numRef>
          </c:val>
        </c:ser>
        <c:ser>
          <c:idx val="1"/>
          <c:order val="1"/>
          <c:tx>
            <c:strRef>
              <c:f>'123'!$C$117</c:f>
              <c:strCache>
                <c:ptCount val="1"/>
                <c:pt idx="0">
                  <c:v>Estudis de Matemàtiques i Estadística</c:v>
                </c:pt>
              </c:strCache>
            </c:strRef>
          </c:tx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'123'!$D$117:$H$117</c:f>
              <c:numCache>
                <c:formatCode>#,##0</c:formatCode>
                <c:ptCount val="5"/>
                <c:pt idx="0">
                  <c:v>87</c:v>
                </c:pt>
                <c:pt idx="1">
                  <c:v>89</c:v>
                </c:pt>
                <c:pt idx="2">
                  <c:v>81</c:v>
                </c:pt>
                <c:pt idx="3">
                  <c:v>69</c:v>
                </c:pt>
                <c:pt idx="4">
                  <c:v>72</c:v>
                </c:pt>
              </c:numCache>
            </c:numRef>
          </c:val>
        </c:ser>
        <c:ser>
          <c:idx val="2"/>
          <c:order val="2"/>
          <c:tx>
            <c:strRef>
              <c:f>'123'!$C$118</c:f>
              <c:strCache>
                <c:ptCount val="1"/>
                <c:pt idx="0">
                  <c:v>Estudis de Ciències de la Salut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'123'!$E$118:$I$118</c:f>
              <c:numCache>
                <c:formatCode>#,##0</c:formatCode>
                <c:ptCount val="5"/>
                <c:pt idx="0">
                  <c:v>101</c:v>
                </c:pt>
                <c:pt idx="1">
                  <c:v>87</c:v>
                </c:pt>
                <c:pt idx="2">
                  <c:v>156</c:v>
                </c:pt>
                <c:pt idx="3">
                  <c:v>125</c:v>
                </c:pt>
              </c:numCache>
            </c:numRef>
          </c:val>
        </c:ser>
        <c:ser>
          <c:idx val="3"/>
          <c:order val="3"/>
          <c:tx>
            <c:strRef>
              <c:f>'123'!$C$119</c:f>
              <c:strCache>
                <c:ptCount val="1"/>
                <c:pt idx="0">
                  <c:v>Estudis d'Economia</c:v>
                </c:pt>
              </c:strCache>
            </c:strRef>
          </c:tx>
          <c:spPr>
            <a:ln>
              <a:solidFill>
                <a:srgbClr val="1707E1"/>
              </a:solidFill>
            </a:ln>
          </c:spPr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'123'!$E$119:$I$119</c:f>
              <c:numCache>
                <c:formatCode>#,##0</c:formatCode>
                <c:ptCount val="5"/>
                <c:pt idx="0">
                  <c:v>92</c:v>
                </c:pt>
                <c:pt idx="1">
                  <c:v>117</c:v>
                </c:pt>
                <c:pt idx="2">
                  <c:v>91</c:v>
                </c:pt>
                <c:pt idx="3">
                  <c:v>76</c:v>
                </c:pt>
              </c:numCache>
            </c:numRef>
          </c:val>
        </c:ser>
        <c:ser>
          <c:idx val="4"/>
          <c:order val="4"/>
          <c:tx>
            <c:strRef>
              <c:f>'123'!$C$120</c:f>
              <c:strCache>
                <c:ptCount val="1"/>
                <c:pt idx="0">
                  <c:v>Estudis d'Enginyeria Agrícola</c:v>
                </c:pt>
              </c:strCache>
            </c:strRef>
          </c:tx>
          <c:spPr>
            <a:ln>
              <a:solidFill>
                <a:srgbClr val="9599E3">
                  <a:alpha val="98000"/>
                </a:srgbClr>
              </a:solidFill>
            </a:ln>
          </c:spPr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'123'!$E$120:$I$120</c:f>
              <c:numCache>
                <c:formatCode>#,##0</c:formatCode>
                <c:ptCount val="5"/>
                <c:pt idx="0">
                  <c:v>114</c:v>
                </c:pt>
                <c:pt idx="1">
                  <c:v>72</c:v>
                </c:pt>
                <c:pt idx="2">
                  <c:v>75</c:v>
                </c:pt>
                <c:pt idx="3">
                  <c:v>74</c:v>
                </c:pt>
              </c:numCache>
            </c:numRef>
          </c:val>
        </c:ser>
        <c:ser>
          <c:idx val="5"/>
          <c:order val="5"/>
          <c:tx>
            <c:strRef>
              <c:f>'123'!$C$121</c:f>
              <c:strCache>
                <c:ptCount val="1"/>
                <c:pt idx="0">
                  <c:v>Estudis d'Enginyeria Civil</c:v>
                </c:pt>
              </c:strCache>
            </c:strRef>
          </c:tx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'123'!$E$121:$I$121</c:f>
              <c:numCache>
                <c:formatCode>#,##0</c:formatCode>
                <c:ptCount val="5"/>
                <c:pt idx="0">
                  <c:v>565</c:v>
                </c:pt>
                <c:pt idx="1">
                  <c:v>596</c:v>
                </c:pt>
                <c:pt idx="2">
                  <c:v>596</c:v>
                </c:pt>
                <c:pt idx="3">
                  <c:v>591</c:v>
                </c:pt>
                <c:pt idx="4">
                  <c:v>450</c:v>
                </c:pt>
              </c:numCache>
            </c:numRef>
          </c:val>
        </c:ser>
        <c:ser>
          <c:idx val="6"/>
          <c:order val="6"/>
          <c:tx>
            <c:strRef>
              <c:f>'123'!$C$122</c:f>
              <c:strCache>
                <c:ptCount val="1"/>
                <c:pt idx="0">
                  <c:v>Estudis d'Enginyeria Industrial</c:v>
                </c:pt>
              </c:strCache>
            </c:strRef>
          </c:tx>
          <c:marker>
            <c:symbol val="diamond"/>
            <c:size val="8"/>
          </c:marker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'123'!$E$122:$I$122</c:f>
              <c:numCache>
                <c:formatCode>#,##0</c:formatCode>
                <c:ptCount val="5"/>
                <c:pt idx="0">
                  <c:v>2132</c:v>
                </c:pt>
                <c:pt idx="1">
                  <c:v>2000</c:v>
                </c:pt>
                <c:pt idx="2">
                  <c:v>2024</c:v>
                </c:pt>
                <c:pt idx="3">
                  <c:v>1953</c:v>
                </c:pt>
                <c:pt idx="4">
                  <c:v>550</c:v>
                </c:pt>
              </c:numCache>
            </c:numRef>
          </c:val>
        </c:ser>
        <c:ser>
          <c:idx val="7"/>
          <c:order val="7"/>
          <c:tx>
            <c:strRef>
              <c:f>'123'!$C$124</c:f>
              <c:strCache>
                <c:ptCount val="1"/>
                <c:pt idx="0">
                  <c:v>Estudis d'Informàtica, Telecomunicació i Multimèdia</c:v>
                </c:pt>
              </c:strCache>
            </c:strRef>
          </c:tx>
          <c:marker>
            <c:symbol val="square"/>
            <c:size val="7"/>
          </c:marker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'123'!$E$124:$I$124</c:f>
              <c:numCache>
                <c:formatCode>#,##0</c:formatCode>
                <c:ptCount val="5"/>
                <c:pt idx="0">
                  <c:v>1540</c:v>
                </c:pt>
                <c:pt idx="1">
                  <c:v>1362</c:v>
                </c:pt>
                <c:pt idx="2">
                  <c:v>1154</c:v>
                </c:pt>
                <c:pt idx="3">
                  <c:v>1151</c:v>
                </c:pt>
                <c:pt idx="4">
                  <c:v>698</c:v>
                </c:pt>
              </c:numCache>
            </c:numRef>
          </c:val>
        </c:ser>
        <c:ser>
          <c:idx val="8"/>
          <c:order val="8"/>
          <c:tx>
            <c:strRef>
              <c:f>'123'!$C$125</c:f>
              <c:strCache>
                <c:ptCount val="1"/>
                <c:pt idx="0">
                  <c:v>Estudis de Nàutica</c:v>
                </c:pt>
              </c:strCache>
            </c:strRef>
          </c:tx>
          <c:marker>
            <c:symbol val="star"/>
            <c:size val="7"/>
            <c:spPr>
              <a:ln w="12700"/>
            </c:spPr>
          </c:marker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'123'!$E$125:$I$125</c:f>
              <c:numCache>
                <c:formatCode>#,##0</c:formatCode>
                <c:ptCount val="5"/>
                <c:pt idx="0">
                  <c:v>148</c:v>
                </c:pt>
                <c:pt idx="1">
                  <c:v>123</c:v>
                </c:pt>
                <c:pt idx="2">
                  <c:v>123</c:v>
                </c:pt>
                <c:pt idx="3">
                  <c:v>122</c:v>
                </c:pt>
                <c:pt idx="4">
                  <c:v>100</c:v>
                </c:pt>
              </c:numCache>
            </c:numRef>
          </c:val>
        </c:ser>
        <c:ser>
          <c:idx val="9"/>
          <c:order val="9"/>
          <c:tx>
            <c:strRef>
              <c:f>'123'!$C$123</c:f>
              <c:strCache>
                <c:ptCount val="1"/>
                <c:pt idx="0">
                  <c:v>Estudis d'Enginyeria Química</c:v>
                </c:pt>
              </c:strCache>
            </c:strRef>
          </c:tx>
          <c:marker>
            <c:spPr>
              <a:ln>
                <a:solidFill>
                  <a:srgbClr val="4F81BD">
                    <a:lumMod val="75000"/>
                  </a:srgbClr>
                </a:solidFill>
              </a:ln>
            </c:spPr>
          </c:marker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'123'!$E$123:$I$123</c:f>
              <c:numCache>
                <c:formatCode>#,##0</c:formatCode>
                <c:ptCount val="5"/>
                <c:pt idx="0">
                  <c:v>271</c:v>
                </c:pt>
                <c:pt idx="1">
                  <c:v>293</c:v>
                </c:pt>
                <c:pt idx="2">
                  <c:v>275</c:v>
                </c:pt>
                <c:pt idx="3">
                  <c:v>241</c:v>
                </c:pt>
                <c:pt idx="4">
                  <c:v>64</c:v>
                </c:pt>
              </c:numCache>
            </c:numRef>
          </c:val>
        </c:ser>
        <c:ser>
          <c:idx val="10"/>
          <c:order val="10"/>
          <c:tx>
            <c:strRef>
              <c:f>'123'!$C$116</c:f>
              <c:strCache>
                <c:ptCount val="1"/>
                <c:pt idx="0">
                  <c:v>Estudis d'Aeronàutica</c:v>
                </c:pt>
              </c:strCache>
            </c:strRef>
          </c:tx>
          <c:spPr>
            <a:ln>
              <a:solidFill>
                <a:srgbClr val="4F81BD">
                  <a:lumMod val="75000"/>
                </a:srgbClr>
              </a:solidFill>
            </a:ln>
          </c:spPr>
          <c:marker>
            <c:symbol val="square"/>
            <c:size val="6"/>
            <c:spPr>
              <a:solidFill>
                <a:schemeClr val="accent1">
                  <a:lumMod val="75000"/>
                </a:schemeClr>
              </a:solidFill>
            </c:spPr>
          </c:marker>
          <c:cat>
            <c:strRef>
              <c:f>'123'!$E$89:$I$89</c:f>
              <c:strCache>
                <c:ptCount val="5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</c:strCache>
            </c:strRef>
          </c:cat>
          <c:val>
            <c:numRef>
              <c:f>'123'!$E$116:$I$116</c:f>
              <c:numCache>
                <c:formatCode>#,##0</c:formatCode>
                <c:ptCount val="5"/>
                <c:pt idx="0">
                  <c:v>400</c:v>
                </c:pt>
                <c:pt idx="1">
                  <c:v>346</c:v>
                </c:pt>
                <c:pt idx="2">
                  <c:v>293</c:v>
                </c:pt>
                <c:pt idx="3">
                  <c:v>340</c:v>
                </c:pt>
                <c:pt idx="4">
                  <c:v>140</c:v>
                </c:pt>
              </c:numCache>
            </c:numRef>
          </c:val>
        </c:ser>
        <c:marker val="1"/>
        <c:axId val="100598912"/>
        <c:axId val="100600832"/>
      </c:lineChart>
      <c:catAx>
        <c:axId val="100598912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General" sourceLinked="1"/>
        <c:majorTickMark val="cross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00600832"/>
        <c:crosses val="autoZero"/>
        <c:lblAlgn val="ctr"/>
        <c:lblOffset val="100"/>
        <c:tickLblSkip val="1"/>
        <c:tickMarkSkip val="1"/>
      </c:catAx>
      <c:valAx>
        <c:axId val="100600832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" sourceLinked="0"/>
        <c:majorTickMark val="cross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00598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601441775614014"/>
          <c:y val="8.2650573909982747E-2"/>
          <c:w val="0.18163073000388005"/>
          <c:h val="0.89173764351561335"/>
        </c:manualLayout>
      </c:layout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s-ES"/>
        </a:p>
      </c:txPr>
    </c:legend>
    <c:plotVisOnly val="1"/>
    <c:dispBlanksAs val="gap"/>
  </c:chart>
  <c:spPr>
    <a:ln>
      <a:solidFill>
        <a:srgbClr val="1F497D"/>
      </a:solidFill>
    </a:ln>
  </c:spPr>
  <c:printSettings>
    <c:headerFooter alignWithMargins="0">
      <c:oddHeader>&amp;A</c:oddHeader>
      <c:oddFooter>Página &amp;P</c:oddFooter>
    </c:headerFooter>
    <c:pageMargins b="1" l="0.75000000000000111" r="0.75000000000000111" t="1" header="0.511811024" footer="0.51181102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88</xdr:row>
      <xdr:rowOff>9525</xdr:rowOff>
    </xdr:from>
    <xdr:to>
      <xdr:col>10</xdr:col>
      <xdr:colOff>9526</xdr:colOff>
      <xdr:row>116</xdr:row>
      <xdr:rowOff>57151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117</xdr:row>
      <xdr:rowOff>28575</xdr:rowOff>
    </xdr:from>
    <xdr:to>
      <xdr:col>10</xdr:col>
      <xdr:colOff>0</xdr:colOff>
      <xdr:row>149</xdr:row>
      <xdr:rowOff>123825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151</xdr:row>
      <xdr:rowOff>47625</xdr:rowOff>
    </xdr:from>
    <xdr:to>
      <xdr:col>9</xdr:col>
      <xdr:colOff>47624</xdr:colOff>
      <xdr:row>183</xdr:row>
      <xdr:rowOff>47625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184</xdr:row>
      <xdr:rowOff>123825</xdr:rowOff>
    </xdr:from>
    <xdr:to>
      <xdr:col>10</xdr:col>
      <xdr:colOff>9525</xdr:colOff>
      <xdr:row>219</xdr:row>
      <xdr:rowOff>47626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R150"/>
  <sheetViews>
    <sheetView tabSelected="1" zoomScaleNormal="100" zoomScaleSheetLayoutView="100" workbookViewId="0"/>
  </sheetViews>
  <sheetFormatPr defaultColWidth="11.42578125" defaultRowHeight="10.5"/>
  <cols>
    <col min="1" max="1" width="2.7109375" style="1" customWidth="1"/>
    <col min="2" max="2" width="0.5703125" style="1" customWidth="1"/>
    <col min="3" max="3" width="23.5703125" style="10" customWidth="1"/>
    <col min="4" max="4" width="51.140625" style="11" customWidth="1"/>
    <col min="5" max="9" width="12" style="1" customWidth="1"/>
    <col min="10" max="10" width="0.7109375" style="1" customWidth="1"/>
    <col min="11" max="16384" width="11.42578125" style="1"/>
  </cols>
  <sheetData>
    <row r="1" spans="2:14" ht="12.75">
      <c r="C1" s="83" t="s">
        <v>0</v>
      </c>
      <c r="D1" s="84"/>
      <c r="E1" s="84"/>
      <c r="F1" s="84"/>
      <c r="G1" s="84"/>
      <c r="H1" s="84"/>
      <c r="I1" s="84"/>
      <c r="K1" s="2"/>
    </row>
    <row r="2" spans="2:14" ht="13.5" thickBot="1">
      <c r="C2" s="83" t="s">
        <v>100</v>
      </c>
      <c r="D2" s="84"/>
      <c r="E2" s="84"/>
      <c r="F2" s="84"/>
      <c r="G2" s="84"/>
      <c r="H2" s="84"/>
      <c r="I2" s="84"/>
    </row>
    <row r="3" spans="2:14" ht="6.75" customHeight="1" thickTop="1" thickBot="1">
      <c r="C3" s="3"/>
      <c r="D3" s="3"/>
    </row>
    <row r="4" spans="2:14" s="4" customFormat="1" ht="13.5" thickTop="1">
      <c r="C4" s="83" t="s">
        <v>84</v>
      </c>
      <c r="D4" s="84"/>
      <c r="E4" s="84"/>
      <c r="F4" s="84"/>
      <c r="G4" s="84"/>
      <c r="H4" s="84"/>
      <c r="I4" s="84"/>
    </row>
    <row r="5" spans="2:14" s="4" customFormat="1" ht="6.75" customHeight="1">
      <c r="C5" s="5"/>
      <c r="D5" s="6"/>
      <c r="E5" s="6"/>
      <c r="F5" s="6"/>
      <c r="G5" s="6"/>
      <c r="H5" s="6"/>
      <c r="I5" s="6"/>
    </row>
    <row r="6" spans="2:14" s="4" customFormat="1" ht="3.95" customHeight="1">
      <c r="B6" s="33"/>
      <c r="C6" s="34"/>
      <c r="D6" s="35"/>
      <c r="E6" s="35"/>
      <c r="F6" s="35"/>
      <c r="G6" s="35"/>
      <c r="H6" s="35"/>
      <c r="I6" s="35"/>
      <c r="J6" s="36"/>
    </row>
    <row r="7" spans="2:14" s="4" customFormat="1" ht="26.25" customHeight="1">
      <c r="B7" s="37"/>
      <c r="C7" s="12" t="s">
        <v>1</v>
      </c>
      <c r="D7" s="12" t="s">
        <v>2</v>
      </c>
      <c r="E7" s="12" t="s">
        <v>77</v>
      </c>
      <c r="F7" s="12" t="s">
        <v>86</v>
      </c>
      <c r="G7" s="12" t="s">
        <v>87</v>
      </c>
      <c r="H7" s="12" t="s">
        <v>88</v>
      </c>
      <c r="I7" s="12" t="s">
        <v>93</v>
      </c>
      <c r="J7" s="38"/>
    </row>
    <row r="8" spans="2:14" s="4" customFormat="1" ht="20.100000000000001" customHeight="1">
      <c r="B8" s="37"/>
      <c r="C8" s="15" t="s">
        <v>3</v>
      </c>
      <c r="D8" s="16" t="s">
        <v>4</v>
      </c>
      <c r="E8" s="17">
        <v>68</v>
      </c>
      <c r="F8" s="17">
        <v>72</v>
      </c>
      <c r="G8" s="17">
        <v>59</v>
      </c>
      <c r="H8" s="17">
        <v>59</v>
      </c>
      <c r="I8" s="28" t="s">
        <v>29</v>
      </c>
      <c r="J8" s="38"/>
    </row>
    <row r="9" spans="2:14" s="4" customFormat="1" ht="20.100000000000001" customHeight="1">
      <c r="B9" s="37"/>
      <c r="C9" s="18" t="s">
        <v>5</v>
      </c>
      <c r="D9" s="19" t="s">
        <v>6</v>
      </c>
      <c r="E9" s="20">
        <v>887</v>
      </c>
      <c r="F9" s="20">
        <v>849</v>
      </c>
      <c r="G9" s="20">
        <v>825</v>
      </c>
      <c r="H9" s="20">
        <v>766</v>
      </c>
      <c r="I9" s="73">
        <v>403</v>
      </c>
      <c r="J9" s="38"/>
      <c r="L9" s="7"/>
      <c r="M9" s="7"/>
      <c r="N9" s="7"/>
    </row>
    <row r="10" spans="2:14" s="4" customFormat="1" ht="20.100000000000001" customHeight="1">
      <c r="B10" s="37"/>
      <c r="C10" s="81" t="s">
        <v>75</v>
      </c>
      <c r="D10" s="16" t="s">
        <v>7</v>
      </c>
      <c r="E10" s="17">
        <v>108</v>
      </c>
      <c r="F10" s="17">
        <v>130</v>
      </c>
      <c r="G10" s="17">
        <v>108</v>
      </c>
      <c r="H10" s="17">
        <v>116</v>
      </c>
      <c r="I10" s="28">
        <v>97</v>
      </c>
      <c r="J10" s="38"/>
    </row>
    <row r="11" spans="2:14" s="4" customFormat="1" ht="20.100000000000001" customHeight="1">
      <c r="B11" s="37"/>
      <c r="C11" s="81"/>
      <c r="D11" s="16" t="s">
        <v>74</v>
      </c>
      <c r="E11" s="17">
        <v>252</v>
      </c>
      <c r="F11" s="17">
        <v>218</v>
      </c>
      <c r="G11" s="17">
        <v>171</v>
      </c>
      <c r="H11" s="17">
        <v>183</v>
      </c>
      <c r="I11" s="28">
        <v>85</v>
      </c>
      <c r="J11" s="38"/>
    </row>
    <row r="12" spans="2:14" s="4" customFormat="1" ht="20.100000000000001" customHeight="1">
      <c r="B12" s="37"/>
      <c r="C12" s="18" t="s">
        <v>8</v>
      </c>
      <c r="D12" s="19" t="s">
        <v>9</v>
      </c>
      <c r="E12" s="20">
        <v>260</v>
      </c>
      <c r="F12" s="20">
        <v>209</v>
      </c>
      <c r="G12" s="20">
        <v>212</v>
      </c>
      <c r="H12" s="20">
        <v>253</v>
      </c>
      <c r="I12" s="73">
        <v>265</v>
      </c>
      <c r="J12" s="38"/>
    </row>
    <row r="13" spans="2:14" s="4" customFormat="1" ht="20.100000000000001" customHeight="1">
      <c r="B13" s="37"/>
      <c r="C13" s="81" t="s">
        <v>10</v>
      </c>
      <c r="D13" s="16" t="s">
        <v>7</v>
      </c>
      <c r="E13" s="17">
        <v>620</v>
      </c>
      <c r="F13" s="17">
        <v>643</v>
      </c>
      <c r="G13" s="17">
        <v>586</v>
      </c>
      <c r="H13" s="17">
        <v>646</v>
      </c>
      <c r="I13" s="28">
        <v>453</v>
      </c>
      <c r="J13" s="38"/>
    </row>
    <row r="14" spans="2:14" s="4" customFormat="1" ht="20.100000000000001" customHeight="1">
      <c r="B14" s="37"/>
      <c r="C14" s="81"/>
      <c r="D14" s="16" t="s">
        <v>11</v>
      </c>
      <c r="E14" s="17">
        <v>98</v>
      </c>
      <c r="F14" s="17">
        <v>123</v>
      </c>
      <c r="G14" s="17">
        <v>117</v>
      </c>
      <c r="H14" s="17">
        <v>101</v>
      </c>
      <c r="I14" s="28">
        <v>64</v>
      </c>
      <c r="J14" s="38"/>
    </row>
    <row r="15" spans="2:14" s="4" customFormat="1" ht="20.100000000000001" customHeight="1">
      <c r="B15" s="37"/>
      <c r="C15" s="86" t="s">
        <v>12</v>
      </c>
      <c r="D15" s="19" t="s">
        <v>13</v>
      </c>
      <c r="E15" s="20">
        <v>215</v>
      </c>
      <c r="F15" s="20">
        <v>239</v>
      </c>
      <c r="G15" s="20">
        <v>248</v>
      </c>
      <c r="H15" s="20">
        <v>228</v>
      </c>
      <c r="I15" s="73">
        <v>178</v>
      </c>
      <c r="J15" s="38"/>
    </row>
    <row r="16" spans="2:14" s="4" customFormat="1" ht="20.100000000000001" customHeight="1">
      <c r="B16" s="37"/>
      <c r="C16" s="86"/>
      <c r="D16" s="19" t="s">
        <v>14</v>
      </c>
      <c r="E16" s="20">
        <v>26</v>
      </c>
      <c r="F16" s="20">
        <v>21</v>
      </c>
      <c r="G16" s="20">
        <v>27</v>
      </c>
      <c r="H16" s="20">
        <v>28</v>
      </c>
      <c r="I16" s="73">
        <v>19</v>
      </c>
      <c r="J16" s="38"/>
    </row>
    <row r="17" spans="2:10" s="4" customFormat="1" ht="20.100000000000001" customHeight="1">
      <c r="B17" s="37"/>
      <c r="C17" s="15" t="s">
        <v>15</v>
      </c>
      <c r="D17" s="16" t="s">
        <v>16</v>
      </c>
      <c r="E17" s="17">
        <v>338</v>
      </c>
      <c r="F17" s="17">
        <v>277</v>
      </c>
      <c r="G17" s="17">
        <v>271</v>
      </c>
      <c r="H17" s="17">
        <v>300</v>
      </c>
      <c r="I17" s="28">
        <v>243</v>
      </c>
      <c r="J17" s="38"/>
    </row>
    <row r="18" spans="2:10" s="4" customFormat="1" ht="20.100000000000001" customHeight="1">
      <c r="B18" s="37"/>
      <c r="C18" s="18" t="s">
        <v>17</v>
      </c>
      <c r="D18" s="19" t="s">
        <v>6</v>
      </c>
      <c r="E18" s="20">
        <v>184</v>
      </c>
      <c r="F18" s="20">
        <v>199</v>
      </c>
      <c r="G18" s="20">
        <f>140+61</f>
        <v>201</v>
      </c>
      <c r="H18" s="20">
        <v>177</v>
      </c>
      <c r="I18" s="73">
        <v>66</v>
      </c>
      <c r="J18" s="38"/>
    </row>
    <row r="19" spans="2:10" s="4" customFormat="1" ht="20.100000000000001" customHeight="1">
      <c r="B19" s="37"/>
      <c r="C19" s="82" t="s">
        <v>90</v>
      </c>
      <c r="D19" s="82"/>
      <c r="E19" s="13">
        <f>SUM(E8:E18)</f>
        <v>3056</v>
      </c>
      <c r="F19" s="13">
        <f>SUM(F8:F18)</f>
        <v>2980</v>
      </c>
      <c r="G19" s="13">
        <f>SUM(G8:G18)</f>
        <v>2825</v>
      </c>
      <c r="H19" s="13">
        <f>SUM(H8:H18)</f>
        <v>2857</v>
      </c>
      <c r="I19" s="13">
        <f>SUM(I8:I18)</f>
        <v>1873</v>
      </c>
      <c r="J19" s="38"/>
    </row>
    <row r="20" spans="2:10" s="4" customFormat="1" ht="20.100000000000001" customHeight="1">
      <c r="B20" s="37"/>
      <c r="C20" s="24" t="s">
        <v>3</v>
      </c>
      <c r="D20" s="25" t="s">
        <v>18</v>
      </c>
      <c r="E20" s="26">
        <v>21</v>
      </c>
      <c r="F20" s="26">
        <v>9</v>
      </c>
      <c r="G20" s="26">
        <v>10</v>
      </c>
      <c r="H20" s="26">
        <v>13</v>
      </c>
      <c r="I20" s="27" t="s">
        <v>29</v>
      </c>
      <c r="J20" s="38"/>
    </row>
    <row r="21" spans="2:10" s="4" customFormat="1" ht="20.100000000000001" customHeight="1">
      <c r="B21" s="37"/>
      <c r="C21" s="23" t="s">
        <v>12</v>
      </c>
      <c r="D21" s="21" t="s">
        <v>19</v>
      </c>
      <c r="E21" s="22">
        <v>223</v>
      </c>
      <c r="F21" s="22">
        <v>254</v>
      </c>
      <c r="G21" s="22">
        <v>263</v>
      </c>
      <c r="H21" s="22">
        <v>272</v>
      </c>
      <c r="I21" s="22">
        <v>198</v>
      </c>
      <c r="J21" s="38"/>
    </row>
    <row r="22" spans="2:10" s="4" customFormat="1" ht="20.100000000000001" customHeight="1">
      <c r="B22" s="37"/>
      <c r="C22" s="80" t="s">
        <v>15</v>
      </c>
      <c r="D22" s="25" t="s">
        <v>20</v>
      </c>
      <c r="E22" s="26">
        <v>131</v>
      </c>
      <c r="F22" s="26">
        <v>119</v>
      </c>
      <c r="G22" s="26">
        <v>96</v>
      </c>
      <c r="H22" s="26">
        <v>106</v>
      </c>
      <c r="I22" s="26">
        <v>86</v>
      </c>
      <c r="J22" s="38"/>
    </row>
    <row r="23" spans="2:10" s="4" customFormat="1" ht="20.100000000000001" customHeight="1">
      <c r="B23" s="37"/>
      <c r="C23" s="80"/>
      <c r="D23" s="25" t="s">
        <v>21</v>
      </c>
      <c r="E23" s="26">
        <v>184</v>
      </c>
      <c r="F23" s="26">
        <v>152</v>
      </c>
      <c r="G23" s="27">
        <v>131</v>
      </c>
      <c r="H23" s="27">
        <v>120</v>
      </c>
      <c r="I23" s="27">
        <v>84</v>
      </c>
      <c r="J23" s="38"/>
    </row>
    <row r="24" spans="2:10" s="4" customFormat="1" ht="20.100000000000001" customHeight="1">
      <c r="B24" s="37"/>
      <c r="C24" s="88" t="s">
        <v>22</v>
      </c>
      <c r="D24" s="21" t="s">
        <v>23</v>
      </c>
      <c r="E24" s="22">
        <v>23</v>
      </c>
      <c r="F24" s="22">
        <v>18</v>
      </c>
      <c r="G24" s="22">
        <v>17</v>
      </c>
      <c r="H24" s="22">
        <v>22</v>
      </c>
      <c r="I24" s="22">
        <v>15</v>
      </c>
      <c r="J24" s="38"/>
    </row>
    <row r="25" spans="2:10" s="4" customFormat="1" ht="20.100000000000001" customHeight="1">
      <c r="B25" s="37"/>
      <c r="C25" s="88"/>
      <c r="D25" s="21" t="s">
        <v>24</v>
      </c>
      <c r="E25" s="22">
        <v>66</v>
      </c>
      <c r="F25" s="22">
        <v>64</v>
      </c>
      <c r="G25" s="22">
        <v>60</v>
      </c>
      <c r="H25" s="22">
        <v>59</v>
      </c>
      <c r="I25" s="22">
        <v>39</v>
      </c>
      <c r="J25" s="38"/>
    </row>
    <row r="26" spans="2:10" s="4" customFormat="1" ht="20.100000000000001" customHeight="1">
      <c r="B26" s="37"/>
      <c r="C26" s="88"/>
      <c r="D26" s="21" t="s">
        <v>25</v>
      </c>
      <c r="E26" s="22">
        <v>59</v>
      </c>
      <c r="F26" s="22">
        <v>41</v>
      </c>
      <c r="G26" s="22">
        <v>46</v>
      </c>
      <c r="H26" s="22">
        <v>41</v>
      </c>
      <c r="I26" s="22">
        <v>46</v>
      </c>
      <c r="J26" s="38"/>
    </row>
    <row r="27" spans="2:10" s="4" customFormat="1" ht="20.100000000000001" customHeight="1">
      <c r="B27" s="37"/>
      <c r="C27" s="80" t="s">
        <v>26</v>
      </c>
      <c r="D27" s="25" t="s">
        <v>27</v>
      </c>
      <c r="E27" s="26">
        <v>138</v>
      </c>
      <c r="F27" s="26">
        <v>138</v>
      </c>
      <c r="G27" s="26">
        <v>81</v>
      </c>
      <c r="H27" s="26">
        <v>65</v>
      </c>
      <c r="I27" s="27" t="s">
        <v>29</v>
      </c>
      <c r="J27" s="38"/>
    </row>
    <row r="28" spans="2:10" s="4" customFormat="1" ht="20.100000000000001" customHeight="1">
      <c r="B28" s="37"/>
      <c r="C28" s="80"/>
      <c r="D28" s="25" t="s">
        <v>28</v>
      </c>
      <c r="E28" s="26">
        <v>139</v>
      </c>
      <c r="F28" s="26">
        <v>141</v>
      </c>
      <c r="G28" s="26">
        <v>89</v>
      </c>
      <c r="H28" s="26">
        <v>41</v>
      </c>
      <c r="I28" s="27" t="s">
        <v>29</v>
      </c>
      <c r="J28" s="38"/>
    </row>
    <row r="29" spans="2:10" s="4" customFormat="1" ht="20.100000000000001" customHeight="1">
      <c r="B29" s="37"/>
      <c r="C29" s="80"/>
      <c r="D29" s="25" t="s">
        <v>30</v>
      </c>
      <c r="E29" s="26">
        <v>148</v>
      </c>
      <c r="F29" s="26">
        <v>128</v>
      </c>
      <c r="G29" s="26">
        <v>122</v>
      </c>
      <c r="H29" s="26">
        <v>157</v>
      </c>
      <c r="I29" s="26">
        <v>55</v>
      </c>
      <c r="J29" s="38"/>
    </row>
    <row r="30" spans="2:10" s="4" customFormat="1" ht="20.100000000000001" customHeight="1">
      <c r="B30" s="37"/>
      <c r="C30" s="88" t="s">
        <v>79</v>
      </c>
      <c r="D30" s="21" t="s">
        <v>31</v>
      </c>
      <c r="E30" s="22">
        <v>752</v>
      </c>
      <c r="F30" s="22">
        <v>749</v>
      </c>
      <c r="G30" s="22">
        <v>680</v>
      </c>
      <c r="H30" s="22">
        <v>553</v>
      </c>
      <c r="I30" s="29" t="s">
        <v>29</v>
      </c>
      <c r="J30" s="38"/>
    </row>
    <row r="31" spans="2:10" s="4" customFormat="1" ht="20.100000000000001" customHeight="1">
      <c r="B31" s="37"/>
      <c r="C31" s="88"/>
      <c r="D31" s="21" t="s">
        <v>32</v>
      </c>
      <c r="E31" s="22">
        <v>72</v>
      </c>
      <c r="F31" s="22">
        <v>58</v>
      </c>
      <c r="G31" s="22">
        <v>43</v>
      </c>
      <c r="H31" s="22">
        <v>44</v>
      </c>
      <c r="I31" s="22">
        <v>55</v>
      </c>
      <c r="J31" s="38"/>
    </row>
    <row r="32" spans="2:10" s="4" customFormat="1" ht="20.100000000000001" customHeight="1">
      <c r="B32" s="37"/>
      <c r="C32" s="80" t="s">
        <v>33</v>
      </c>
      <c r="D32" s="25" t="s">
        <v>34</v>
      </c>
      <c r="E32" s="26">
        <v>9</v>
      </c>
      <c r="F32" s="26">
        <v>4</v>
      </c>
      <c r="G32" s="26">
        <v>5</v>
      </c>
      <c r="H32" s="26">
        <v>3</v>
      </c>
      <c r="I32" s="27" t="s">
        <v>29</v>
      </c>
      <c r="J32" s="38"/>
    </row>
    <row r="33" spans="2:10" s="4" customFormat="1" ht="20.100000000000001" customHeight="1">
      <c r="B33" s="37"/>
      <c r="C33" s="80"/>
      <c r="D33" s="25" t="s">
        <v>35</v>
      </c>
      <c r="E33" s="26">
        <v>146</v>
      </c>
      <c r="F33" s="26">
        <v>121</v>
      </c>
      <c r="G33" s="26">
        <v>144</v>
      </c>
      <c r="H33" s="26">
        <v>125</v>
      </c>
      <c r="I33" s="27" t="s">
        <v>29</v>
      </c>
      <c r="J33" s="38"/>
    </row>
    <row r="34" spans="2:10" s="4" customFormat="1" ht="20.100000000000001" customHeight="1">
      <c r="B34" s="37"/>
      <c r="C34" s="80"/>
      <c r="D34" s="25" t="s">
        <v>36</v>
      </c>
      <c r="E34" s="26">
        <v>15</v>
      </c>
      <c r="F34" s="26">
        <v>22</v>
      </c>
      <c r="G34" s="26">
        <v>22</v>
      </c>
      <c r="H34" s="26">
        <v>16</v>
      </c>
      <c r="I34" s="27" t="s">
        <v>29</v>
      </c>
      <c r="J34" s="38"/>
    </row>
    <row r="35" spans="2:10" s="4" customFormat="1" ht="20.100000000000001" customHeight="1">
      <c r="B35" s="37"/>
      <c r="C35" s="80"/>
      <c r="D35" s="25" t="s">
        <v>37</v>
      </c>
      <c r="E35" s="26">
        <v>97</v>
      </c>
      <c r="F35" s="26">
        <v>121</v>
      </c>
      <c r="G35" s="26">
        <v>75</v>
      </c>
      <c r="H35" s="26">
        <v>62</v>
      </c>
      <c r="I35" s="27" t="s">
        <v>29</v>
      </c>
      <c r="J35" s="38"/>
    </row>
    <row r="36" spans="2:10" s="4" customFormat="1" ht="20.100000000000001" customHeight="1">
      <c r="B36" s="37"/>
      <c r="C36" s="80"/>
      <c r="D36" s="25" t="s">
        <v>38</v>
      </c>
      <c r="E36" s="26">
        <v>53</v>
      </c>
      <c r="F36" s="26">
        <v>42</v>
      </c>
      <c r="G36" s="26">
        <v>59</v>
      </c>
      <c r="H36" s="26">
        <v>70</v>
      </c>
      <c r="I36" s="27" t="s">
        <v>29</v>
      </c>
      <c r="J36" s="38"/>
    </row>
    <row r="37" spans="2:10" s="4" customFormat="1" ht="20.100000000000001" customHeight="1">
      <c r="B37" s="37"/>
      <c r="C37" s="80"/>
      <c r="D37" s="25" t="s">
        <v>39</v>
      </c>
      <c r="E37" s="26">
        <v>168</v>
      </c>
      <c r="F37" s="26">
        <v>150</v>
      </c>
      <c r="G37" s="26">
        <v>121</v>
      </c>
      <c r="H37" s="26">
        <v>135</v>
      </c>
      <c r="I37" s="27" t="s">
        <v>29</v>
      </c>
      <c r="J37" s="38"/>
    </row>
    <row r="38" spans="2:10" s="4" customFormat="1" ht="20.100000000000001" customHeight="1">
      <c r="B38" s="37"/>
      <c r="C38" s="88" t="s">
        <v>76</v>
      </c>
      <c r="D38" s="21" t="s">
        <v>35</v>
      </c>
      <c r="E38" s="22">
        <v>69</v>
      </c>
      <c r="F38" s="22">
        <v>53</v>
      </c>
      <c r="G38" s="22">
        <v>58</v>
      </c>
      <c r="H38" s="22">
        <v>65</v>
      </c>
      <c r="I38" s="29" t="s">
        <v>29</v>
      </c>
      <c r="J38" s="38"/>
    </row>
    <row r="39" spans="2:10" s="4" customFormat="1" ht="20.100000000000001" customHeight="1">
      <c r="B39" s="37"/>
      <c r="C39" s="88"/>
      <c r="D39" s="21" t="s">
        <v>36</v>
      </c>
      <c r="E39" s="22">
        <v>10</v>
      </c>
      <c r="F39" s="22">
        <v>19</v>
      </c>
      <c r="G39" s="22">
        <v>16</v>
      </c>
      <c r="H39" s="22">
        <v>17</v>
      </c>
      <c r="I39" s="29" t="s">
        <v>29</v>
      </c>
      <c r="J39" s="38"/>
    </row>
    <row r="40" spans="2:10" s="4" customFormat="1" ht="20.100000000000001" customHeight="1">
      <c r="B40" s="37"/>
      <c r="C40" s="88"/>
      <c r="D40" s="21" t="s">
        <v>37</v>
      </c>
      <c r="E40" s="22">
        <v>31</v>
      </c>
      <c r="F40" s="22">
        <v>31</v>
      </c>
      <c r="G40" s="22">
        <v>30</v>
      </c>
      <c r="H40" s="22">
        <v>26</v>
      </c>
      <c r="I40" s="29" t="s">
        <v>29</v>
      </c>
      <c r="J40" s="38"/>
    </row>
    <row r="41" spans="2:10" s="4" customFormat="1" ht="20.100000000000001" customHeight="1">
      <c r="B41" s="37"/>
      <c r="C41" s="88"/>
      <c r="D41" s="21" t="s">
        <v>40</v>
      </c>
      <c r="E41" s="22">
        <v>29</v>
      </c>
      <c r="F41" s="22">
        <v>24</v>
      </c>
      <c r="G41" s="22">
        <v>15</v>
      </c>
      <c r="H41" s="22">
        <v>19</v>
      </c>
      <c r="I41" s="29" t="s">
        <v>29</v>
      </c>
      <c r="J41" s="38"/>
    </row>
    <row r="42" spans="2:10" s="4" customFormat="1" ht="20.100000000000001" customHeight="1">
      <c r="B42" s="37"/>
      <c r="C42" s="88"/>
      <c r="D42" s="21" t="s">
        <v>41</v>
      </c>
      <c r="E42" s="22">
        <v>10</v>
      </c>
      <c r="F42" s="22">
        <v>16</v>
      </c>
      <c r="G42" s="22">
        <v>11</v>
      </c>
      <c r="H42" s="22">
        <v>6</v>
      </c>
      <c r="I42" s="22">
        <v>14</v>
      </c>
      <c r="J42" s="38"/>
    </row>
    <row r="43" spans="2:10" s="4" customFormat="1" ht="20.100000000000001" customHeight="1">
      <c r="B43" s="37"/>
      <c r="C43" s="80" t="s">
        <v>82</v>
      </c>
      <c r="D43" s="25" t="s">
        <v>20</v>
      </c>
      <c r="E43" s="26">
        <v>28</v>
      </c>
      <c r="F43" s="26">
        <v>28</v>
      </c>
      <c r="G43" s="26">
        <v>25</v>
      </c>
      <c r="H43" s="26">
        <v>11</v>
      </c>
      <c r="I43" s="27" t="s">
        <v>29</v>
      </c>
      <c r="J43" s="38"/>
    </row>
    <row r="44" spans="2:10" s="4" customFormat="1" ht="20.100000000000001" customHeight="1">
      <c r="B44" s="37"/>
      <c r="C44" s="80"/>
      <c r="D44" s="25" t="s">
        <v>35</v>
      </c>
      <c r="E44" s="26">
        <v>43</v>
      </c>
      <c r="F44" s="26">
        <v>48</v>
      </c>
      <c r="G44" s="26">
        <v>52</v>
      </c>
      <c r="H44" s="26">
        <v>59</v>
      </c>
      <c r="I44" s="27" t="s">
        <v>29</v>
      </c>
      <c r="J44" s="38"/>
    </row>
    <row r="45" spans="2:10" s="4" customFormat="1" ht="20.100000000000001" customHeight="1">
      <c r="B45" s="37"/>
      <c r="C45" s="80"/>
      <c r="D45" s="25" t="s">
        <v>38</v>
      </c>
      <c r="E45" s="26">
        <v>33</v>
      </c>
      <c r="F45" s="26">
        <v>37</v>
      </c>
      <c r="G45" s="26">
        <v>29</v>
      </c>
      <c r="H45" s="26">
        <v>31</v>
      </c>
      <c r="I45" s="27" t="s">
        <v>29</v>
      </c>
      <c r="J45" s="38"/>
    </row>
    <row r="46" spans="2:10" s="4" customFormat="1" ht="20.100000000000001" customHeight="1">
      <c r="B46" s="37"/>
      <c r="C46" s="80"/>
      <c r="D46" s="25" t="s">
        <v>36</v>
      </c>
      <c r="E46" s="26">
        <v>11</v>
      </c>
      <c r="F46" s="26">
        <v>6</v>
      </c>
      <c r="G46" s="26">
        <v>9</v>
      </c>
      <c r="H46" s="26">
        <v>8</v>
      </c>
      <c r="I46" s="27" t="s">
        <v>29</v>
      </c>
      <c r="J46" s="38"/>
    </row>
    <row r="47" spans="2:10" s="4" customFormat="1" ht="20.100000000000001" customHeight="1">
      <c r="B47" s="37"/>
      <c r="C47" s="80"/>
      <c r="D47" s="25" t="s">
        <v>37</v>
      </c>
      <c r="E47" s="26">
        <v>19</v>
      </c>
      <c r="F47" s="26">
        <v>14</v>
      </c>
      <c r="G47" s="26">
        <v>16</v>
      </c>
      <c r="H47" s="26">
        <v>12</v>
      </c>
      <c r="I47" s="27" t="s">
        <v>29</v>
      </c>
      <c r="J47" s="38"/>
    </row>
    <row r="48" spans="2:10" s="4" customFormat="1" ht="20.100000000000001" customHeight="1">
      <c r="B48" s="37"/>
      <c r="C48" s="80"/>
      <c r="D48" s="25" t="s">
        <v>41</v>
      </c>
      <c r="E48" s="26">
        <v>20</v>
      </c>
      <c r="F48" s="26">
        <v>17</v>
      </c>
      <c r="G48" s="26">
        <v>13</v>
      </c>
      <c r="H48" s="26">
        <v>8</v>
      </c>
      <c r="I48" s="26">
        <v>6</v>
      </c>
      <c r="J48" s="38"/>
    </row>
    <row r="49" spans="1:10" s="4" customFormat="1" ht="20.100000000000001" customHeight="1">
      <c r="B49" s="37"/>
      <c r="C49" s="23" t="s">
        <v>42</v>
      </c>
      <c r="D49" s="21" t="s">
        <v>43</v>
      </c>
      <c r="E49" s="22">
        <v>101</v>
      </c>
      <c r="F49" s="22">
        <v>87</v>
      </c>
      <c r="G49" s="22">
        <f>71+85</f>
        <v>156</v>
      </c>
      <c r="H49" s="22">
        <v>125</v>
      </c>
      <c r="I49" s="29" t="s">
        <v>29</v>
      </c>
      <c r="J49" s="38"/>
    </row>
    <row r="50" spans="1:10" s="4" customFormat="1" ht="20.100000000000001" customHeight="1">
      <c r="B50" s="37"/>
      <c r="C50" s="81" t="s">
        <v>94</v>
      </c>
      <c r="D50" s="16" t="s">
        <v>50</v>
      </c>
      <c r="E50" s="28" t="s">
        <v>29</v>
      </c>
      <c r="F50" s="28" t="s">
        <v>29</v>
      </c>
      <c r="G50" s="17">
        <v>17</v>
      </c>
      <c r="H50" s="17">
        <v>28</v>
      </c>
      <c r="I50" s="28" t="s">
        <v>29</v>
      </c>
      <c r="J50" s="38"/>
    </row>
    <row r="51" spans="1:10" s="4" customFormat="1" ht="20.100000000000001" customHeight="1">
      <c r="B51" s="37"/>
      <c r="C51" s="81"/>
      <c r="D51" s="16" t="s">
        <v>51</v>
      </c>
      <c r="E51" s="28" t="s">
        <v>29</v>
      </c>
      <c r="F51" s="28" t="s">
        <v>29</v>
      </c>
      <c r="G51" s="17">
        <v>17</v>
      </c>
      <c r="H51" s="17">
        <v>11</v>
      </c>
      <c r="I51" s="28" t="s">
        <v>29</v>
      </c>
      <c r="J51" s="38"/>
    </row>
    <row r="52" spans="1:10" s="4" customFormat="1" ht="20.100000000000001" customHeight="1">
      <c r="B52" s="37"/>
      <c r="C52" s="81"/>
      <c r="D52" s="16" t="s">
        <v>52</v>
      </c>
      <c r="E52" s="28" t="s">
        <v>29</v>
      </c>
      <c r="F52" s="28" t="s">
        <v>29</v>
      </c>
      <c r="G52" s="17">
        <v>41</v>
      </c>
      <c r="H52" s="17">
        <v>35</v>
      </c>
      <c r="I52" s="28" t="s">
        <v>29</v>
      </c>
      <c r="J52" s="38"/>
    </row>
    <row r="53" spans="1:10" s="4" customFormat="1" ht="20.100000000000001" customHeight="1">
      <c r="B53" s="37"/>
      <c r="C53" s="82" t="s">
        <v>91</v>
      </c>
      <c r="D53" s="82"/>
      <c r="E53" s="13">
        <f>SUM(E20:E52)</f>
        <v>2848</v>
      </c>
      <c r="F53" s="13">
        <f>SUM(F20:F52)</f>
        <v>2711</v>
      </c>
      <c r="G53" s="13">
        <f>SUM(G20:G52)</f>
        <v>2569</v>
      </c>
      <c r="H53" s="13">
        <f>SUM(H20:H52)</f>
        <v>2365</v>
      </c>
      <c r="I53" s="13">
        <f>SUM(I20:I52)</f>
        <v>598</v>
      </c>
      <c r="J53" s="38"/>
    </row>
    <row r="54" spans="1:10" s="6" customFormat="1" ht="20.100000000000001" customHeight="1">
      <c r="A54" s="4"/>
      <c r="B54" s="37"/>
      <c r="C54" s="89" t="s">
        <v>85</v>
      </c>
      <c r="D54" s="89"/>
      <c r="E54" s="14">
        <f>+E53+E19</f>
        <v>5904</v>
      </c>
      <c r="F54" s="14">
        <f>+F53+F19</f>
        <v>5691</v>
      </c>
      <c r="G54" s="14">
        <f>+G53+G19</f>
        <v>5394</v>
      </c>
      <c r="H54" s="14">
        <f>+H53+H19</f>
        <v>5222</v>
      </c>
      <c r="I54" s="14">
        <f>+I53+I19</f>
        <v>2471</v>
      </c>
      <c r="J54" s="38"/>
    </row>
    <row r="55" spans="1:10" s="6" customFormat="1" ht="11.25">
      <c r="B55" s="37"/>
      <c r="C55" s="85" t="s">
        <v>83</v>
      </c>
      <c r="D55" s="85"/>
      <c r="E55" s="85"/>
      <c r="F55" s="85"/>
      <c r="G55" s="85"/>
      <c r="H55" s="85"/>
      <c r="I55" s="85"/>
      <c r="J55" s="38"/>
    </row>
    <row r="56" spans="1:10" s="6" customFormat="1" ht="11.25">
      <c r="B56" s="37"/>
      <c r="C56" s="85" t="s">
        <v>98</v>
      </c>
      <c r="D56" s="85"/>
      <c r="E56" s="85"/>
      <c r="F56" s="85"/>
      <c r="G56" s="85"/>
      <c r="H56" s="85"/>
      <c r="I56" s="85"/>
      <c r="J56" s="38"/>
    </row>
    <row r="57" spans="1:10" s="6" customFormat="1" ht="11.25">
      <c r="B57" s="37"/>
      <c r="C57" s="87" t="s">
        <v>96</v>
      </c>
      <c r="D57" s="87"/>
      <c r="E57" s="87"/>
      <c r="F57" s="87"/>
      <c r="G57" s="87"/>
      <c r="H57" s="87"/>
      <c r="I57" s="87"/>
      <c r="J57" s="38"/>
    </row>
    <row r="58" spans="1:10" s="6" customFormat="1" ht="3.75" customHeight="1">
      <c r="B58" s="39"/>
      <c r="C58" s="40"/>
      <c r="D58" s="40"/>
      <c r="E58" s="40"/>
      <c r="F58" s="40"/>
      <c r="G58" s="40"/>
      <c r="H58" s="40"/>
      <c r="I58" s="40"/>
      <c r="J58" s="41"/>
    </row>
    <row r="59" spans="1:10" s="6" customFormat="1" ht="12.75">
      <c r="B59" s="30"/>
      <c r="C59" s="31"/>
      <c r="D59" s="32"/>
      <c r="E59" s="32"/>
      <c r="F59" s="32"/>
      <c r="G59" s="32"/>
      <c r="H59" s="32"/>
      <c r="I59" s="32"/>
      <c r="J59" s="53"/>
    </row>
    <row r="60" spans="1:10" s="6" customFormat="1" ht="12.75">
      <c r="B60" s="30"/>
      <c r="C60" s="83" t="s">
        <v>89</v>
      </c>
      <c r="D60" s="84"/>
      <c r="E60" s="84"/>
      <c r="F60" s="84"/>
      <c r="G60" s="84"/>
      <c r="H60" s="84"/>
      <c r="I60" s="84"/>
      <c r="J60" s="53"/>
    </row>
    <row r="61" spans="1:10" s="6" customFormat="1" ht="12.75">
      <c r="B61" s="30"/>
      <c r="C61" s="54"/>
      <c r="D61" s="54"/>
      <c r="E61" s="54"/>
      <c r="F61" s="54"/>
      <c r="G61" s="54"/>
      <c r="H61" s="54"/>
      <c r="I61" s="54"/>
      <c r="J61" s="53"/>
    </row>
    <row r="62" spans="1:10" s="8" customFormat="1" ht="12.75">
      <c r="A62" s="6"/>
      <c r="B62" s="42"/>
      <c r="C62" s="43"/>
      <c r="D62" s="44"/>
      <c r="E62" s="44"/>
      <c r="F62" s="44"/>
      <c r="G62" s="44"/>
      <c r="H62" s="44"/>
      <c r="I62" s="44"/>
      <c r="J62" s="45"/>
    </row>
    <row r="63" spans="1:10" s="4" customFormat="1" ht="27.75" customHeight="1">
      <c r="B63" s="37"/>
      <c r="C63" s="12" t="s">
        <v>1</v>
      </c>
      <c r="D63" s="12" t="s">
        <v>2</v>
      </c>
      <c r="E63" s="12" t="s">
        <v>77</v>
      </c>
      <c r="F63" s="12" t="s">
        <v>86</v>
      </c>
      <c r="G63" s="12" t="s">
        <v>87</v>
      </c>
      <c r="H63" s="12" t="s">
        <v>88</v>
      </c>
      <c r="I63" s="12" t="s">
        <v>93</v>
      </c>
      <c r="J63" s="38"/>
    </row>
    <row r="64" spans="1:10" s="4" customFormat="1" ht="20.100000000000001" customHeight="1">
      <c r="B64" s="37"/>
      <c r="C64" s="80" t="s">
        <v>44</v>
      </c>
      <c r="D64" s="25" t="s">
        <v>45</v>
      </c>
      <c r="E64" s="26">
        <v>41</v>
      </c>
      <c r="F64" s="26">
        <v>44</v>
      </c>
      <c r="G64" s="26">
        <v>40</v>
      </c>
      <c r="H64" s="26">
        <v>34</v>
      </c>
      <c r="I64" s="27" t="s">
        <v>29</v>
      </c>
      <c r="J64" s="38"/>
    </row>
    <row r="65" spans="2:10" s="4" customFormat="1" ht="20.100000000000001" customHeight="1">
      <c r="B65" s="37"/>
      <c r="C65" s="80"/>
      <c r="D65" s="25" t="s">
        <v>46</v>
      </c>
      <c r="E65" s="26">
        <v>39</v>
      </c>
      <c r="F65" s="26">
        <v>54</v>
      </c>
      <c r="G65" s="26">
        <v>42</v>
      </c>
      <c r="H65" s="26">
        <v>30</v>
      </c>
      <c r="I65" s="27" t="s">
        <v>29</v>
      </c>
      <c r="J65" s="38"/>
    </row>
    <row r="66" spans="2:10" s="4" customFormat="1" ht="20.100000000000001" customHeight="1">
      <c r="B66" s="37"/>
      <c r="C66" s="80"/>
      <c r="D66" s="25" t="s">
        <v>47</v>
      </c>
      <c r="E66" s="26">
        <v>15</v>
      </c>
      <c r="F66" s="26">
        <v>6</v>
      </c>
      <c r="G66" s="26">
        <v>0</v>
      </c>
      <c r="H66" s="26">
        <v>0</v>
      </c>
      <c r="I66" s="27" t="s">
        <v>29</v>
      </c>
      <c r="J66" s="38"/>
    </row>
    <row r="67" spans="2:10" s="4" customFormat="1" ht="20.100000000000001" customHeight="1">
      <c r="B67" s="37"/>
      <c r="C67" s="80"/>
      <c r="D67" s="25" t="s">
        <v>48</v>
      </c>
      <c r="E67" s="26">
        <v>29</v>
      </c>
      <c r="F67" s="26">
        <v>15</v>
      </c>
      <c r="G67" s="26">
        <v>13</v>
      </c>
      <c r="H67" s="26">
        <v>13</v>
      </c>
      <c r="I67" s="27" t="s">
        <v>29</v>
      </c>
      <c r="J67" s="38"/>
    </row>
    <row r="68" spans="2:10" s="4" customFormat="1" ht="20.100000000000001" customHeight="1">
      <c r="B68" s="37"/>
      <c r="C68" s="55" t="s">
        <v>80</v>
      </c>
      <c r="D68" s="21" t="s">
        <v>45</v>
      </c>
      <c r="E68" s="22">
        <v>12</v>
      </c>
      <c r="F68" s="22">
        <v>19</v>
      </c>
      <c r="G68" s="22">
        <v>9</v>
      </c>
      <c r="H68" s="22">
        <v>12</v>
      </c>
      <c r="I68" s="29" t="s">
        <v>29</v>
      </c>
      <c r="J68" s="38"/>
    </row>
    <row r="69" spans="2:10" s="4" customFormat="1" ht="20.100000000000001" customHeight="1">
      <c r="B69" s="37"/>
      <c r="C69" s="80" t="s">
        <v>49</v>
      </c>
      <c r="D69" s="25" t="s">
        <v>35</v>
      </c>
      <c r="E69" s="26">
        <v>475</v>
      </c>
      <c r="F69" s="26">
        <v>399</v>
      </c>
      <c r="G69" s="26">
        <v>484</v>
      </c>
      <c r="H69" s="26">
        <v>408</v>
      </c>
      <c r="I69" s="27" t="s">
        <v>29</v>
      </c>
      <c r="J69" s="38"/>
    </row>
    <row r="70" spans="2:10" s="4" customFormat="1" ht="20.100000000000001" customHeight="1">
      <c r="B70" s="37"/>
      <c r="C70" s="80"/>
      <c r="D70" s="25" t="s">
        <v>38</v>
      </c>
      <c r="E70" s="26">
        <v>144</v>
      </c>
      <c r="F70" s="26">
        <v>148</v>
      </c>
      <c r="G70" s="26">
        <v>171</v>
      </c>
      <c r="H70" s="26">
        <v>112</v>
      </c>
      <c r="I70" s="27" t="s">
        <v>29</v>
      </c>
      <c r="J70" s="38"/>
    </row>
    <row r="71" spans="2:10" s="4" customFormat="1" ht="20.100000000000001" customHeight="1">
      <c r="B71" s="37"/>
      <c r="C71" s="80"/>
      <c r="D71" s="25" t="s">
        <v>36</v>
      </c>
      <c r="E71" s="26">
        <v>109</v>
      </c>
      <c r="F71" s="26">
        <v>99</v>
      </c>
      <c r="G71" s="26">
        <v>93</v>
      </c>
      <c r="H71" s="26">
        <v>69</v>
      </c>
      <c r="I71" s="27" t="s">
        <v>29</v>
      </c>
      <c r="J71" s="38"/>
    </row>
    <row r="72" spans="2:10" s="4" customFormat="1" ht="20.100000000000001" customHeight="1">
      <c r="B72" s="37"/>
      <c r="C72" s="80"/>
      <c r="D72" s="25" t="s">
        <v>37</v>
      </c>
      <c r="E72" s="26">
        <v>250</v>
      </c>
      <c r="F72" s="26">
        <v>186</v>
      </c>
      <c r="G72" s="26">
        <v>179</v>
      </c>
      <c r="H72" s="26">
        <v>186</v>
      </c>
      <c r="I72" s="27" t="s">
        <v>29</v>
      </c>
      <c r="J72" s="38"/>
    </row>
    <row r="73" spans="2:10" s="4" customFormat="1" ht="20.100000000000001" customHeight="1">
      <c r="B73" s="37"/>
      <c r="C73" s="88" t="s">
        <v>95</v>
      </c>
      <c r="D73" s="21" t="s">
        <v>50</v>
      </c>
      <c r="E73" s="22">
        <v>39</v>
      </c>
      <c r="F73" s="22">
        <v>23</v>
      </c>
      <c r="G73" s="29" t="s">
        <v>29</v>
      </c>
      <c r="H73" s="29" t="s">
        <v>29</v>
      </c>
      <c r="I73" s="29" t="s">
        <v>29</v>
      </c>
      <c r="J73" s="46"/>
    </row>
    <row r="74" spans="2:10" s="4" customFormat="1" ht="20.100000000000001" customHeight="1">
      <c r="B74" s="37"/>
      <c r="C74" s="88"/>
      <c r="D74" s="21" t="s">
        <v>51</v>
      </c>
      <c r="E74" s="22">
        <v>27</v>
      </c>
      <c r="F74" s="22">
        <v>15</v>
      </c>
      <c r="G74" s="29" t="s">
        <v>29</v>
      </c>
      <c r="H74" s="29" t="s">
        <v>29</v>
      </c>
      <c r="I74" s="29" t="s">
        <v>29</v>
      </c>
      <c r="J74" s="46"/>
    </row>
    <row r="75" spans="2:10" s="4" customFormat="1" ht="20.100000000000001" customHeight="1">
      <c r="B75" s="37"/>
      <c r="C75" s="88"/>
      <c r="D75" s="21" t="s">
        <v>52</v>
      </c>
      <c r="E75" s="22">
        <v>48</v>
      </c>
      <c r="F75" s="22">
        <v>34</v>
      </c>
      <c r="G75" s="29" t="s">
        <v>29</v>
      </c>
      <c r="H75" s="29" t="s">
        <v>29</v>
      </c>
      <c r="I75" s="29" t="s">
        <v>29</v>
      </c>
      <c r="J75" s="46"/>
    </row>
    <row r="76" spans="2:10" s="4" customFormat="1" ht="20.100000000000001" customHeight="1">
      <c r="B76" s="37"/>
      <c r="C76" s="79" t="s">
        <v>53</v>
      </c>
      <c r="D76" s="25" t="s">
        <v>28</v>
      </c>
      <c r="E76" s="26">
        <v>22</v>
      </c>
      <c r="F76" s="26">
        <v>12</v>
      </c>
      <c r="G76" s="26">
        <v>19</v>
      </c>
      <c r="H76" s="26">
        <v>14</v>
      </c>
      <c r="I76" s="27">
        <v>10</v>
      </c>
      <c r="J76" s="38"/>
    </row>
    <row r="77" spans="2:10" s="4" customFormat="1" ht="20.100000000000001" customHeight="1">
      <c r="B77" s="37"/>
      <c r="C77" s="79"/>
      <c r="D77" s="25" t="s">
        <v>20</v>
      </c>
      <c r="E77" s="26">
        <v>19</v>
      </c>
      <c r="F77" s="26">
        <v>23</v>
      </c>
      <c r="G77" s="26">
        <v>22</v>
      </c>
      <c r="H77" s="26">
        <v>20</v>
      </c>
      <c r="I77" s="27">
        <v>6</v>
      </c>
      <c r="J77" s="38"/>
    </row>
    <row r="78" spans="2:10" s="4" customFormat="1" ht="20.100000000000001" customHeight="1">
      <c r="B78" s="37"/>
      <c r="C78" s="79"/>
      <c r="D78" s="25" t="s">
        <v>37</v>
      </c>
      <c r="E78" s="26">
        <v>35</v>
      </c>
      <c r="F78" s="26">
        <v>23</v>
      </c>
      <c r="G78" s="26">
        <v>28</v>
      </c>
      <c r="H78" s="26">
        <v>32</v>
      </c>
      <c r="I78" s="27" t="s">
        <v>29</v>
      </c>
      <c r="J78" s="38"/>
    </row>
    <row r="79" spans="2:10" s="4" customFormat="1" ht="20.100000000000001" customHeight="1">
      <c r="B79" s="37"/>
      <c r="C79" s="79"/>
      <c r="D79" s="25" t="s">
        <v>78</v>
      </c>
      <c r="E79" s="26">
        <v>39</v>
      </c>
      <c r="F79" s="26">
        <v>59</v>
      </c>
      <c r="G79" s="26">
        <v>50</v>
      </c>
      <c r="H79" s="26">
        <v>59</v>
      </c>
      <c r="I79" s="27" t="s">
        <v>29</v>
      </c>
      <c r="J79" s="38"/>
    </row>
    <row r="80" spans="2:10" s="4" customFormat="1" ht="20.100000000000001" customHeight="1">
      <c r="B80" s="37"/>
      <c r="C80" s="23" t="s">
        <v>54</v>
      </c>
      <c r="D80" s="21" t="s">
        <v>36</v>
      </c>
      <c r="E80" s="22">
        <v>28</v>
      </c>
      <c r="F80" s="22">
        <v>24</v>
      </c>
      <c r="G80" s="22">
        <v>18</v>
      </c>
      <c r="H80" s="22">
        <v>30</v>
      </c>
      <c r="I80" s="29" t="s">
        <v>29</v>
      </c>
      <c r="J80" s="38"/>
    </row>
    <row r="81" spans="1:18" s="4" customFormat="1" ht="20.100000000000001" customHeight="1">
      <c r="B81" s="37"/>
      <c r="C81" s="24" t="s">
        <v>55</v>
      </c>
      <c r="D81" s="25" t="s">
        <v>56</v>
      </c>
      <c r="E81" s="27" t="s">
        <v>29</v>
      </c>
      <c r="F81" s="27" t="s">
        <v>29</v>
      </c>
      <c r="G81" s="27" t="s">
        <v>29</v>
      </c>
      <c r="H81" s="27" t="s">
        <v>29</v>
      </c>
      <c r="I81" s="27" t="s">
        <v>29</v>
      </c>
      <c r="J81" s="38"/>
    </row>
    <row r="82" spans="1:18" s="4" customFormat="1" ht="20.100000000000001" customHeight="1">
      <c r="B82" s="37"/>
      <c r="C82" s="82" t="s">
        <v>92</v>
      </c>
      <c r="D82" s="82"/>
      <c r="E82" s="13">
        <f>SUM(E64:E81)</f>
        <v>1371</v>
      </c>
      <c r="F82" s="13">
        <f>SUM(F64:F81)</f>
        <v>1183</v>
      </c>
      <c r="G82" s="13">
        <f>SUM(G64:G81)</f>
        <v>1168</v>
      </c>
      <c r="H82" s="13">
        <f>SUM(H64:H81)</f>
        <v>1019</v>
      </c>
      <c r="I82" s="13">
        <f>SUM(I64:I81)</f>
        <v>16</v>
      </c>
      <c r="J82" s="38"/>
    </row>
    <row r="83" spans="1:18" s="4" customFormat="1" ht="20.100000000000001" customHeight="1">
      <c r="B83" s="37"/>
      <c r="C83" s="89" t="s">
        <v>81</v>
      </c>
      <c r="D83" s="89"/>
      <c r="E83" s="14">
        <f>SUM(E82+E54)</f>
        <v>7275</v>
      </c>
      <c r="F83" s="14">
        <f>SUM(F82+F54)</f>
        <v>6874</v>
      </c>
      <c r="G83" s="14">
        <f>SUM(G82+G54)</f>
        <v>6562</v>
      </c>
      <c r="H83" s="14">
        <f>SUM(H82+H54)</f>
        <v>6241</v>
      </c>
      <c r="I83" s="14">
        <f>SUM(I82+I54)</f>
        <v>2487</v>
      </c>
      <c r="J83" s="38"/>
    </row>
    <row r="84" spans="1:18" s="4" customFormat="1" ht="11.25">
      <c r="A84" s="6"/>
      <c r="B84" s="37"/>
      <c r="C84" s="85" t="s">
        <v>83</v>
      </c>
      <c r="D84" s="85"/>
      <c r="E84" s="85"/>
      <c r="F84" s="85"/>
      <c r="G84" s="85"/>
      <c r="H84" s="85"/>
      <c r="I84" s="85"/>
      <c r="J84" s="38"/>
    </row>
    <row r="85" spans="1:18" s="4" customFormat="1" ht="11.25">
      <c r="A85" s="6"/>
      <c r="B85" s="37"/>
      <c r="C85" s="85" t="s">
        <v>99</v>
      </c>
      <c r="D85" s="85"/>
      <c r="E85" s="85"/>
      <c r="F85" s="85"/>
      <c r="G85" s="85"/>
      <c r="H85" s="85"/>
      <c r="I85" s="85"/>
      <c r="J85" s="38"/>
    </row>
    <row r="86" spans="1:18" ht="12" customHeight="1">
      <c r="A86" s="6"/>
      <c r="B86" s="47"/>
      <c r="C86" s="87" t="s">
        <v>96</v>
      </c>
      <c r="D86" s="87"/>
      <c r="E86" s="87"/>
      <c r="F86" s="87"/>
      <c r="G86" s="87"/>
      <c r="H86" s="87"/>
      <c r="I86" s="87"/>
      <c r="J86" s="48"/>
    </row>
    <row r="87" spans="1:18" ht="3" customHeight="1">
      <c r="A87" s="11"/>
      <c r="B87" s="49"/>
      <c r="C87" s="50"/>
      <c r="D87" s="51"/>
      <c r="E87" s="51"/>
      <c r="F87" s="51"/>
      <c r="G87" s="51"/>
      <c r="H87" s="51"/>
      <c r="I87" s="51"/>
      <c r="J87" s="52"/>
    </row>
    <row r="88" spans="1:18" ht="12.75">
      <c r="A88" s="56"/>
      <c r="B88" s="56"/>
      <c r="C88" s="57"/>
      <c r="D88" s="58"/>
      <c r="E88" s="59"/>
      <c r="F88" s="59"/>
      <c r="G88" s="59"/>
      <c r="H88" s="59"/>
      <c r="I88" s="59"/>
      <c r="J88" s="56"/>
      <c r="K88" s="56"/>
      <c r="L88" s="56"/>
    </row>
    <row r="89" spans="1:18" ht="11.25">
      <c r="A89" s="56"/>
      <c r="B89" s="56"/>
      <c r="C89" s="60" t="s">
        <v>57</v>
      </c>
      <c r="D89" s="61" t="s">
        <v>73</v>
      </c>
      <c r="E89" s="61" t="s">
        <v>77</v>
      </c>
      <c r="F89" s="61" t="s">
        <v>86</v>
      </c>
      <c r="G89" s="61" t="s">
        <v>87</v>
      </c>
      <c r="H89" s="61" t="s">
        <v>88</v>
      </c>
      <c r="I89" s="61" t="s">
        <v>97</v>
      </c>
      <c r="J89" s="56"/>
      <c r="K89" s="56"/>
      <c r="L89" s="56"/>
    </row>
    <row r="90" spans="1:18" ht="11.25">
      <c r="A90" s="56"/>
      <c r="B90" s="56"/>
      <c r="C90" s="62" t="s">
        <v>70</v>
      </c>
      <c r="D90" s="63">
        <v>1024</v>
      </c>
      <c r="E90" s="63">
        <v>1071</v>
      </c>
      <c r="F90" s="63">
        <v>1048</v>
      </c>
      <c r="G90" s="63">
        <v>1026</v>
      </c>
      <c r="H90" s="63">
        <v>943</v>
      </c>
      <c r="I90" s="63">
        <f>403+66</f>
        <v>469</v>
      </c>
      <c r="J90" s="64"/>
      <c r="K90" s="56"/>
      <c r="L90" s="56"/>
    </row>
    <row r="91" spans="1:18" ht="11.25">
      <c r="A91" s="56"/>
      <c r="B91" s="56"/>
      <c r="C91" s="62" t="s">
        <v>67</v>
      </c>
      <c r="D91" s="63">
        <v>243</v>
      </c>
      <c r="E91" s="63">
        <v>252</v>
      </c>
      <c r="F91" s="63">
        <v>218</v>
      </c>
      <c r="G91" s="63">
        <v>171</v>
      </c>
      <c r="H91" s="63">
        <v>183</v>
      </c>
      <c r="I91" s="63">
        <v>85</v>
      </c>
      <c r="J91" s="64"/>
      <c r="K91" s="56"/>
      <c r="L91" s="56"/>
    </row>
    <row r="92" spans="1:18" ht="11.25">
      <c r="A92" s="56"/>
      <c r="B92" s="56"/>
      <c r="C92" s="62" t="s">
        <v>68</v>
      </c>
      <c r="D92" s="63">
        <v>61</v>
      </c>
      <c r="E92" s="63">
        <v>68</v>
      </c>
      <c r="F92" s="63">
        <v>72</v>
      </c>
      <c r="G92" s="63">
        <v>59</v>
      </c>
      <c r="H92" s="63">
        <v>59</v>
      </c>
      <c r="I92" s="63"/>
      <c r="J92" s="64"/>
      <c r="K92" s="56"/>
      <c r="L92" s="75"/>
      <c r="M92" s="75"/>
      <c r="N92" s="75"/>
      <c r="O92" s="75"/>
      <c r="P92" s="75"/>
      <c r="Q92" s="75"/>
      <c r="R92" s="75"/>
    </row>
    <row r="93" spans="1:18" ht="11.25">
      <c r="A93" s="56"/>
      <c r="B93" s="56"/>
      <c r="C93" s="62" t="s">
        <v>66</v>
      </c>
      <c r="D93" s="63">
        <v>248</v>
      </c>
      <c r="E93" s="63">
        <v>241</v>
      </c>
      <c r="F93" s="63">
        <v>260</v>
      </c>
      <c r="G93" s="63">
        <v>275</v>
      </c>
      <c r="H93" s="63">
        <v>256</v>
      </c>
      <c r="I93" s="63">
        <f>178+19</f>
        <v>197</v>
      </c>
      <c r="J93" s="64"/>
      <c r="K93" s="56"/>
      <c r="L93" s="75"/>
      <c r="M93" s="75"/>
      <c r="N93" s="75"/>
      <c r="O93" s="75"/>
      <c r="P93" s="75"/>
      <c r="Q93" s="75"/>
      <c r="R93" s="75"/>
    </row>
    <row r="94" spans="1:18" ht="11.25">
      <c r="A94" s="56"/>
      <c r="B94" s="56"/>
      <c r="C94" s="62" t="s">
        <v>65</v>
      </c>
      <c r="D94" s="63">
        <v>703</v>
      </c>
      <c r="E94" s="63">
        <v>728</v>
      </c>
      <c r="F94" s="63">
        <v>773</v>
      </c>
      <c r="G94" s="63">
        <v>694</v>
      </c>
      <c r="H94" s="63">
        <v>762</v>
      </c>
      <c r="I94" s="63">
        <f>97+453</f>
        <v>550</v>
      </c>
      <c r="J94" s="64"/>
      <c r="K94" s="56"/>
      <c r="L94" s="75"/>
      <c r="M94" s="75"/>
      <c r="N94" s="75"/>
      <c r="O94" s="75"/>
      <c r="P94" s="75"/>
      <c r="Q94" s="75"/>
      <c r="R94" s="75"/>
    </row>
    <row r="95" spans="1:18" ht="11.25">
      <c r="A95" s="56"/>
      <c r="B95" s="56"/>
      <c r="C95" s="62" t="s">
        <v>64</v>
      </c>
      <c r="D95" s="63">
        <v>85</v>
      </c>
      <c r="E95" s="63">
        <v>98</v>
      </c>
      <c r="F95" s="63">
        <v>123</v>
      </c>
      <c r="G95" s="63">
        <v>117</v>
      </c>
      <c r="H95" s="63">
        <v>101</v>
      </c>
      <c r="I95" s="63">
        <v>64</v>
      </c>
      <c r="J95" s="64"/>
      <c r="K95" s="56"/>
      <c r="L95" s="75"/>
      <c r="M95" s="75"/>
      <c r="N95" s="75"/>
      <c r="O95" s="75"/>
      <c r="P95" s="75"/>
      <c r="Q95" s="75"/>
      <c r="R95" s="75"/>
    </row>
    <row r="96" spans="1:18" ht="11.25">
      <c r="A96" s="56"/>
      <c r="B96" s="56"/>
      <c r="C96" s="62" t="s">
        <v>63</v>
      </c>
      <c r="D96" s="63">
        <v>675</v>
      </c>
      <c r="E96" s="63">
        <v>598</v>
      </c>
      <c r="F96" s="63">
        <v>486</v>
      </c>
      <c r="G96" s="63">
        <v>483</v>
      </c>
      <c r="H96" s="63">
        <v>553</v>
      </c>
      <c r="I96" s="63">
        <f>265+243</f>
        <v>508</v>
      </c>
      <c r="J96" s="64"/>
      <c r="K96" s="56"/>
      <c r="L96" s="75"/>
      <c r="M96" s="75"/>
      <c r="N96" s="75"/>
      <c r="O96" s="75"/>
      <c r="P96" s="75"/>
      <c r="Q96" s="75"/>
      <c r="R96" s="75"/>
    </row>
    <row r="97" spans="1:18" ht="11.25">
      <c r="A97" s="56"/>
      <c r="B97" s="56"/>
      <c r="C97" s="65" t="s">
        <v>58</v>
      </c>
      <c r="D97" s="66">
        <f>SUM(D90:D96)</f>
        <v>3039</v>
      </c>
      <c r="E97" s="66">
        <v>3056</v>
      </c>
      <c r="F97" s="66">
        <v>2980</v>
      </c>
      <c r="G97" s="66">
        <v>2825</v>
      </c>
      <c r="H97" s="66">
        <f>SUM(H90:H96)</f>
        <v>2857</v>
      </c>
      <c r="I97" s="66">
        <f>SUM(I90:I96)</f>
        <v>1873</v>
      </c>
      <c r="J97" s="56"/>
      <c r="K97" s="56"/>
      <c r="L97" s="75"/>
      <c r="M97" s="75"/>
      <c r="N97" s="75"/>
      <c r="O97" s="75"/>
      <c r="P97" s="75"/>
      <c r="Q97" s="75"/>
      <c r="R97" s="75"/>
    </row>
    <row r="98" spans="1:18" ht="11.25">
      <c r="A98" s="56"/>
      <c r="B98" s="56"/>
      <c r="C98" s="62" t="s">
        <v>70</v>
      </c>
      <c r="D98" s="63">
        <v>666</v>
      </c>
      <c r="E98" s="63">
        <v>752</v>
      </c>
      <c r="F98" s="63">
        <v>749</v>
      </c>
      <c r="G98" s="63">
        <v>680</v>
      </c>
      <c r="H98" s="63">
        <v>553</v>
      </c>
      <c r="I98" s="63"/>
      <c r="J98" s="56"/>
      <c r="K98" s="56"/>
      <c r="L98" s="75"/>
      <c r="M98" s="75"/>
      <c r="N98" s="75"/>
      <c r="O98" s="75"/>
      <c r="P98" s="75"/>
      <c r="Q98" s="75"/>
      <c r="R98" s="75"/>
    </row>
    <row r="99" spans="1:18" ht="11.25">
      <c r="A99" s="56"/>
      <c r="B99" s="56"/>
      <c r="C99" s="62" t="s">
        <v>69</v>
      </c>
      <c r="D99" s="67">
        <v>62</v>
      </c>
      <c r="E99" s="67">
        <v>101</v>
      </c>
      <c r="F99" s="67">
        <v>87</v>
      </c>
      <c r="G99" s="67">
        <v>156</v>
      </c>
      <c r="H99" s="67">
        <v>125</v>
      </c>
      <c r="I99" s="67"/>
      <c r="J99" s="56"/>
      <c r="K99" s="56"/>
      <c r="L99" s="75"/>
      <c r="M99" s="75"/>
      <c r="N99" s="75"/>
      <c r="O99" s="75"/>
      <c r="P99" s="75"/>
      <c r="Q99" s="75"/>
      <c r="R99" s="75"/>
    </row>
    <row r="100" spans="1:18" ht="11.25">
      <c r="A100" s="56"/>
      <c r="B100" s="56"/>
      <c r="C100" s="62" t="s">
        <v>68</v>
      </c>
      <c r="D100" s="67">
        <v>26</v>
      </c>
      <c r="E100" s="67">
        <v>21</v>
      </c>
      <c r="F100" s="67">
        <v>9</v>
      </c>
      <c r="G100" s="67">
        <v>10</v>
      </c>
      <c r="H100" s="67">
        <v>13</v>
      </c>
      <c r="I100" s="67"/>
      <c r="J100" s="56"/>
      <c r="K100" s="56"/>
      <c r="L100" s="75"/>
      <c r="M100" s="75"/>
      <c r="N100" s="75"/>
      <c r="O100" s="75"/>
      <c r="P100" s="75"/>
      <c r="Q100" s="75"/>
      <c r="R100" s="75"/>
    </row>
    <row r="101" spans="1:18" ht="11.25">
      <c r="A101" s="56"/>
      <c r="B101" s="56"/>
      <c r="C101" s="62" t="s">
        <v>67</v>
      </c>
      <c r="D101" s="63">
        <v>135</v>
      </c>
      <c r="E101" s="63">
        <v>148</v>
      </c>
      <c r="F101" s="63">
        <v>128</v>
      </c>
      <c r="G101" s="63">
        <v>122</v>
      </c>
      <c r="H101" s="63">
        <v>157</v>
      </c>
      <c r="I101" s="63">
        <v>55</v>
      </c>
      <c r="J101" s="56"/>
      <c r="K101" s="56"/>
      <c r="L101" s="75"/>
      <c r="M101" s="75"/>
      <c r="N101" s="75"/>
      <c r="O101" s="75"/>
      <c r="P101" s="75"/>
      <c r="Q101" s="75"/>
      <c r="R101" s="75"/>
    </row>
    <row r="102" spans="1:18" ht="11.25">
      <c r="A102" s="56"/>
      <c r="B102" s="56"/>
      <c r="C102" s="62" t="s">
        <v>72</v>
      </c>
      <c r="D102" s="68" t="s">
        <v>29</v>
      </c>
      <c r="E102" s="68" t="s">
        <v>29</v>
      </c>
      <c r="F102" s="68" t="s">
        <v>29</v>
      </c>
      <c r="G102" s="63">
        <v>75</v>
      </c>
      <c r="H102" s="63">
        <v>74</v>
      </c>
      <c r="I102" s="63"/>
      <c r="J102" s="56"/>
      <c r="K102" s="56"/>
      <c r="L102" s="75"/>
      <c r="M102" s="75"/>
      <c r="N102" s="75"/>
      <c r="O102" s="75"/>
      <c r="P102" s="75"/>
      <c r="Q102" s="75"/>
      <c r="R102" s="75"/>
    </row>
    <row r="103" spans="1:18" ht="11.25">
      <c r="A103" s="56"/>
      <c r="B103" s="56"/>
      <c r="C103" s="62" t="s">
        <v>66</v>
      </c>
      <c r="D103" s="63">
        <v>304</v>
      </c>
      <c r="E103" s="63">
        <v>324</v>
      </c>
      <c r="F103" s="63">
        <v>336</v>
      </c>
      <c r="G103" s="63">
        <v>321</v>
      </c>
      <c r="H103" s="63">
        <v>335</v>
      </c>
      <c r="I103" s="63">
        <f>198+55</f>
        <v>253</v>
      </c>
      <c r="J103" s="56"/>
      <c r="K103" s="56"/>
      <c r="L103" s="75"/>
      <c r="M103" s="75"/>
      <c r="N103" s="75"/>
      <c r="O103" s="75"/>
      <c r="P103" s="75"/>
      <c r="Q103" s="75"/>
      <c r="R103" s="75"/>
    </row>
    <row r="104" spans="1:18" ht="11.25">
      <c r="A104" s="56"/>
      <c r="B104" s="56"/>
      <c r="C104" s="62" t="s">
        <v>65</v>
      </c>
      <c r="D104" s="63">
        <v>553</v>
      </c>
      <c r="E104" s="63">
        <v>500</v>
      </c>
      <c r="F104" s="63">
        <v>471</v>
      </c>
      <c r="G104" s="63">
        <v>468</v>
      </c>
      <c r="H104" s="63">
        <v>453</v>
      </c>
      <c r="I104" s="63"/>
      <c r="J104" s="56"/>
      <c r="K104" s="56"/>
      <c r="L104" s="75"/>
      <c r="M104" s="75"/>
      <c r="N104" s="75"/>
      <c r="O104" s="75"/>
      <c r="P104" s="75"/>
      <c r="Q104" s="75"/>
      <c r="R104" s="75"/>
    </row>
    <row r="105" spans="1:18" ht="11.25">
      <c r="A105" s="56"/>
      <c r="B105" s="56"/>
      <c r="C105" s="62" t="s">
        <v>64</v>
      </c>
      <c r="D105" s="63">
        <v>59</v>
      </c>
      <c r="E105" s="63">
        <v>36</v>
      </c>
      <c r="F105" s="63">
        <v>47</v>
      </c>
      <c r="G105" s="63">
        <v>47</v>
      </c>
      <c r="H105" s="63">
        <v>41</v>
      </c>
      <c r="I105" s="63"/>
      <c r="J105" s="56"/>
      <c r="K105" s="56"/>
      <c r="L105" s="75"/>
      <c r="M105" s="75"/>
      <c r="N105" s="75"/>
      <c r="O105" s="75"/>
      <c r="P105" s="75"/>
      <c r="Q105" s="75"/>
      <c r="R105" s="75"/>
    </row>
    <row r="106" spans="1:18" s="9" customFormat="1" ht="12.75">
      <c r="A106" s="56"/>
      <c r="B106" s="56"/>
      <c r="C106" s="62" t="s">
        <v>63</v>
      </c>
      <c r="D106" s="63">
        <v>876</v>
      </c>
      <c r="E106" s="63">
        <v>818</v>
      </c>
      <c r="F106" s="63">
        <v>761</v>
      </c>
      <c r="G106" s="63">
        <v>567</v>
      </c>
      <c r="H106" s="63">
        <v>492</v>
      </c>
      <c r="I106" s="63">
        <f>86+84+6+14</f>
        <v>190</v>
      </c>
      <c r="J106" s="56"/>
      <c r="K106" s="69"/>
      <c r="L106" s="76"/>
      <c r="M106" s="76"/>
      <c r="N106" s="76"/>
      <c r="O106" s="76"/>
      <c r="P106" s="76"/>
      <c r="Q106" s="76"/>
      <c r="R106" s="76"/>
    </row>
    <row r="107" spans="1:18" s="9" customFormat="1" ht="12.75">
      <c r="A107" s="69"/>
      <c r="B107" s="69"/>
      <c r="C107" s="62" t="s">
        <v>62</v>
      </c>
      <c r="D107" s="63">
        <v>136</v>
      </c>
      <c r="E107" s="63">
        <v>148</v>
      </c>
      <c r="F107" s="63">
        <v>123</v>
      </c>
      <c r="G107" s="63">
        <v>123</v>
      </c>
      <c r="H107" s="63">
        <v>122</v>
      </c>
      <c r="I107" s="63">
        <f>15+39+46</f>
        <v>100</v>
      </c>
      <c r="J107" s="69"/>
      <c r="K107" s="69"/>
      <c r="L107" s="76"/>
      <c r="M107" s="76"/>
      <c r="N107" s="76"/>
      <c r="O107" s="76"/>
      <c r="P107" s="76"/>
      <c r="Q107" s="76"/>
      <c r="R107" s="76"/>
    </row>
    <row r="108" spans="1:18" s="9" customFormat="1" ht="12.75">
      <c r="A108" s="69"/>
      <c r="B108" s="69"/>
      <c r="C108" s="65" t="s">
        <v>59</v>
      </c>
      <c r="D108" s="66">
        <f>SUM(D98:D107)</f>
        <v>2817</v>
      </c>
      <c r="E108" s="66">
        <v>2848</v>
      </c>
      <c r="F108" s="66">
        <v>2711</v>
      </c>
      <c r="G108" s="66">
        <v>2569</v>
      </c>
      <c r="H108" s="66">
        <f>SUM(H98:I107)</f>
        <v>2963</v>
      </c>
      <c r="I108" s="66">
        <f>SUM(I98:J107)</f>
        <v>598</v>
      </c>
      <c r="J108" s="69"/>
      <c r="K108" s="69"/>
      <c r="L108" s="76"/>
      <c r="M108" s="76"/>
      <c r="N108" s="76"/>
      <c r="O108" s="76"/>
      <c r="P108" s="76"/>
      <c r="Q108" s="76"/>
      <c r="R108" s="76"/>
    </row>
    <row r="109" spans="1:18" s="9" customFormat="1" ht="12.75">
      <c r="A109" s="69"/>
      <c r="B109" s="69"/>
      <c r="C109" s="62" t="s">
        <v>71</v>
      </c>
      <c r="D109" s="63">
        <v>68</v>
      </c>
      <c r="E109" s="63">
        <v>92</v>
      </c>
      <c r="F109" s="63">
        <v>117</v>
      </c>
      <c r="G109" s="63">
        <v>91</v>
      </c>
      <c r="H109" s="63">
        <v>76</v>
      </c>
      <c r="I109" s="63"/>
      <c r="J109" s="69"/>
      <c r="K109" s="69"/>
      <c r="L109" s="76"/>
      <c r="M109" s="76"/>
      <c r="N109" s="76"/>
      <c r="O109" s="76"/>
      <c r="P109" s="76"/>
      <c r="Q109" s="76"/>
      <c r="R109" s="76"/>
    </row>
    <row r="110" spans="1:18" s="9" customFormat="1" ht="12.75">
      <c r="A110" s="69"/>
      <c r="B110" s="69"/>
      <c r="C110" s="62" t="s">
        <v>72</v>
      </c>
      <c r="D110" s="63">
        <v>126</v>
      </c>
      <c r="E110" s="63">
        <v>114</v>
      </c>
      <c r="F110" s="63">
        <v>72</v>
      </c>
      <c r="G110" s="67" t="s">
        <v>29</v>
      </c>
      <c r="H110" s="67" t="s">
        <v>29</v>
      </c>
      <c r="I110" s="67"/>
      <c r="J110" s="69"/>
      <c r="K110" s="69"/>
      <c r="L110" s="76"/>
      <c r="M110" s="76"/>
      <c r="N110" s="76"/>
      <c r="O110" s="76"/>
      <c r="P110" s="76"/>
      <c r="Q110" s="76"/>
      <c r="R110" s="76"/>
    </row>
    <row r="111" spans="1:18" s="9" customFormat="1" ht="12.75">
      <c r="A111" s="69"/>
      <c r="B111" s="69"/>
      <c r="C111" s="62" t="s">
        <v>65</v>
      </c>
      <c r="D111" s="63">
        <v>792</v>
      </c>
      <c r="E111" s="63">
        <v>904</v>
      </c>
      <c r="F111" s="63">
        <v>756</v>
      </c>
      <c r="G111" s="63">
        <v>862</v>
      </c>
      <c r="H111" s="63">
        <v>738</v>
      </c>
      <c r="I111" s="63"/>
      <c r="J111" s="69"/>
      <c r="K111" s="69"/>
      <c r="L111" s="76"/>
      <c r="M111" s="76"/>
      <c r="N111" s="76"/>
      <c r="O111" s="76"/>
      <c r="P111" s="76"/>
      <c r="Q111" s="76"/>
      <c r="R111" s="76"/>
    </row>
    <row r="112" spans="1:18" s="9" customFormat="1" ht="12.75">
      <c r="A112" s="69"/>
      <c r="B112" s="69"/>
      <c r="C112" s="62" t="s">
        <v>64</v>
      </c>
      <c r="D112" s="63">
        <v>126</v>
      </c>
      <c r="E112" s="63">
        <v>137</v>
      </c>
      <c r="F112" s="63">
        <v>123</v>
      </c>
      <c r="G112" s="63">
        <v>111</v>
      </c>
      <c r="H112" s="63">
        <v>99</v>
      </c>
      <c r="I112" s="63"/>
      <c r="J112" s="69"/>
      <c r="K112" s="69"/>
      <c r="L112" s="76"/>
      <c r="M112" s="76"/>
      <c r="N112" s="76"/>
      <c r="O112" s="76"/>
      <c r="P112" s="76"/>
      <c r="Q112" s="76"/>
      <c r="R112" s="76"/>
    </row>
    <row r="113" spans="1:18" s="9" customFormat="1" ht="12.75">
      <c r="A113" s="69"/>
      <c r="B113" s="69"/>
      <c r="C113" s="62" t="s">
        <v>63</v>
      </c>
      <c r="D113" s="63">
        <v>52</v>
      </c>
      <c r="E113" s="63">
        <v>124</v>
      </c>
      <c r="F113" s="63">
        <v>115</v>
      </c>
      <c r="G113" s="63">
        <v>104</v>
      </c>
      <c r="H113" s="63">
        <v>106</v>
      </c>
      <c r="I113" s="63">
        <v>16</v>
      </c>
      <c r="J113" s="69"/>
      <c r="K113" s="69"/>
      <c r="L113" s="76"/>
      <c r="M113" s="76"/>
      <c r="N113" s="76"/>
      <c r="O113" s="76"/>
      <c r="P113" s="76"/>
      <c r="Q113" s="76"/>
      <c r="R113" s="76"/>
    </row>
    <row r="114" spans="1:18" s="9" customFormat="1" ht="12.75">
      <c r="A114" s="69"/>
      <c r="B114" s="69"/>
      <c r="C114" s="65" t="s">
        <v>60</v>
      </c>
      <c r="D114" s="66">
        <f>SUM(D109:D113)</f>
        <v>1164</v>
      </c>
      <c r="E114" s="66">
        <v>1371</v>
      </c>
      <c r="F114" s="66">
        <v>1183</v>
      </c>
      <c r="G114" s="66">
        <v>1168</v>
      </c>
      <c r="H114" s="66">
        <f>SUM(H109:H113)</f>
        <v>1019</v>
      </c>
      <c r="I114" s="66">
        <f>SUM(I109:I113)</f>
        <v>16</v>
      </c>
      <c r="J114" s="69"/>
      <c r="K114" s="69"/>
      <c r="L114" s="76"/>
      <c r="M114" s="76"/>
      <c r="N114" s="76"/>
      <c r="O114" s="76"/>
      <c r="P114" s="76"/>
      <c r="Q114" s="76"/>
      <c r="R114" s="76"/>
    </row>
    <row r="115" spans="1:18" ht="12.75">
      <c r="A115" s="69"/>
      <c r="B115" s="69"/>
      <c r="C115" s="62" t="s">
        <v>70</v>
      </c>
      <c r="D115" s="63">
        <f>SUM(D90,D98)</f>
        <v>1690</v>
      </c>
      <c r="E115" s="63">
        <v>1823</v>
      </c>
      <c r="F115" s="63">
        <v>1797</v>
      </c>
      <c r="G115" s="63">
        <v>1706</v>
      </c>
      <c r="H115" s="63">
        <v>1496</v>
      </c>
      <c r="I115" s="63">
        <f>I90+I98</f>
        <v>469</v>
      </c>
      <c r="J115" s="69"/>
      <c r="K115" s="56"/>
      <c r="L115" s="75"/>
      <c r="M115" s="75"/>
      <c r="N115" s="75"/>
      <c r="O115" s="75"/>
      <c r="P115" s="75"/>
      <c r="Q115" s="75"/>
      <c r="R115" s="75"/>
    </row>
    <row r="116" spans="1:18" ht="11.25">
      <c r="A116" s="56"/>
      <c r="B116" s="56"/>
      <c r="C116" s="62" t="s">
        <v>67</v>
      </c>
      <c r="D116" s="63">
        <f>135+243</f>
        <v>378</v>
      </c>
      <c r="E116" s="63">
        <v>400</v>
      </c>
      <c r="F116" s="63">
        <v>346</v>
      </c>
      <c r="G116" s="63">
        <v>293</v>
      </c>
      <c r="H116" s="63">
        <v>340</v>
      </c>
      <c r="I116" s="63">
        <f>I91+I101</f>
        <v>140</v>
      </c>
      <c r="J116" s="56"/>
      <c r="K116" s="56"/>
      <c r="L116" s="75"/>
      <c r="M116" s="75"/>
      <c r="N116" s="75"/>
      <c r="O116" s="75"/>
      <c r="P116" s="75"/>
      <c r="Q116" s="75"/>
      <c r="R116" s="75"/>
    </row>
    <row r="117" spans="1:18" ht="11.25">
      <c r="A117" s="56"/>
      <c r="B117" s="56"/>
      <c r="C117" s="62" t="s">
        <v>68</v>
      </c>
      <c r="D117" s="63">
        <v>87</v>
      </c>
      <c r="E117" s="63">
        <v>89</v>
      </c>
      <c r="F117" s="63">
        <v>81</v>
      </c>
      <c r="G117" s="63">
        <v>69</v>
      </c>
      <c r="H117" s="63">
        <v>72</v>
      </c>
      <c r="I117" s="63"/>
      <c r="J117" s="56"/>
      <c r="K117" s="56"/>
      <c r="L117" s="75"/>
      <c r="M117" s="75"/>
      <c r="N117" s="75"/>
      <c r="O117" s="75"/>
      <c r="P117" s="75"/>
      <c r="Q117" s="75"/>
      <c r="R117" s="75"/>
    </row>
    <row r="118" spans="1:18" ht="11.25">
      <c r="A118" s="56"/>
      <c r="B118" s="56"/>
      <c r="C118" s="62" t="s">
        <v>69</v>
      </c>
      <c r="D118" s="63">
        <v>62</v>
      </c>
      <c r="E118" s="63">
        <v>101</v>
      </c>
      <c r="F118" s="63">
        <v>87</v>
      </c>
      <c r="G118" s="63">
        <v>156</v>
      </c>
      <c r="H118" s="63">
        <v>125</v>
      </c>
      <c r="I118" s="63"/>
      <c r="J118" s="56"/>
      <c r="K118" s="56"/>
      <c r="L118" s="75"/>
      <c r="M118" s="75"/>
      <c r="N118" s="75"/>
      <c r="O118" s="75"/>
      <c r="P118" s="75"/>
      <c r="Q118" s="75"/>
      <c r="R118" s="75"/>
    </row>
    <row r="119" spans="1:18" ht="11.25">
      <c r="A119" s="56"/>
      <c r="B119" s="56"/>
      <c r="C119" s="62" t="s">
        <v>71</v>
      </c>
      <c r="D119" s="63">
        <v>68</v>
      </c>
      <c r="E119" s="63">
        <v>92</v>
      </c>
      <c r="F119" s="63">
        <v>117</v>
      </c>
      <c r="G119" s="63">
        <v>91</v>
      </c>
      <c r="H119" s="63">
        <v>76</v>
      </c>
      <c r="I119" s="63"/>
      <c r="J119" s="56"/>
      <c r="K119" s="56"/>
      <c r="L119" s="75"/>
      <c r="M119" s="75"/>
      <c r="N119" s="75"/>
      <c r="O119" s="75"/>
      <c r="P119" s="75"/>
      <c r="Q119" s="75"/>
      <c r="R119" s="75"/>
    </row>
    <row r="120" spans="1:18" ht="11.25">
      <c r="A120" s="56"/>
      <c r="B120" s="56"/>
      <c r="C120" s="62" t="s">
        <v>72</v>
      </c>
      <c r="D120" s="63">
        <v>126</v>
      </c>
      <c r="E120" s="63">
        <v>114</v>
      </c>
      <c r="F120" s="63">
        <v>72</v>
      </c>
      <c r="G120" s="63">
        <v>75</v>
      </c>
      <c r="H120" s="63">
        <v>74</v>
      </c>
      <c r="I120" s="63"/>
      <c r="J120" s="56"/>
      <c r="K120" s="56"/>
      <c r="L120" s="75"/>
      <c r="M120" s="75"/>
      <c r="N120" s="75"/>
      <c r="O120" s="75"/>
      <c r="P120" s="75"/>
      <c r="Q120" s="75"/>
      <c r="R120" s="75"/>
    </row>
    <row r="121" spans="1:18" ht="11.25">
      <c r="A121" s="56"/>
      <c r="B121" s="56"/>
      <c r="C121" s="62" t="s">
        <v>66</v>
      </c>
      <c r="D121" s="63">
        <f>SUM(D93,D103)</f>
        <v>552</v>
      </c>
      <c r="E121" s="63">
        <v>565</v>
      </c>
      <c r="F121" s="63">
        <v>596</v>
      </c>
      <c r="G121" s="63">
        <v>596</v>
      </c>
      <c r="H121" s="63">
        <v>591</v>
      </c>
      <c r="I121" s="63">
        <f>I93+I103</f>
        <v>450</v>
      </c>
      <c r="J121" s="56"/>
      <c r="K121" s="56"/>
      <c r="L121" s="75"/>
      <c r="M121" s="75"/>
      <c r="N121" s="75"/>
      <c r="O121" s="75"/>
      <c r="P121" s="75"/>
      <c r="Q121" s="75"/>
      <c r="R121" s="75"/>
    </row>
    <row r="122" spans="1:18" ht="11.25">
      <c r="A122" s="56"/>
      <c r="B122" s="56"/>
      <c r="C122" s="62" t="s">
        <v>65</v>
      </c>
      <c r="D122" s="63">
        <v>2048</v>
      </c>
      <c r="E122" s="63">
        <v>2132</v>
      </c>
      <c r="F122" s="63">
        <v>2000</v>
      </c>
      <c r="G122" s="63">
        <v>2024</v>
      </c>
      <c r="H122" s="63">
        <v>1953</v>
      </c>
      <c r="I122" s="63">
        <f>+I94+I104</f>
        <v>550</v>
      </c>
      <c r="J122" s="56"/>
      <c r="K122" s="56"/>
      <c r="L122" s="75"/>
      <c r="M122" s="75"/>
      <c r="N122" s="75"/>
      <c r="O122" s="75"/>
      <c r="P122" s="75"/>
      <c r="Q122" s="75"/>
      <c r="R122" s="75"/>
    </row>
    <row r="123" spans="1:18" ht="11.25">
      <c r="A123" s="56"/>
      <c r="B123" s="56"/>
      <c r="C123" s="62" t="s">
        <v>64</v>
      </c>
      <c r="D123" s="63">
        <f>SUM(D95,D105,D112)</f>
        <v>270</v>
      </c>
      <c r="E123" s="63">
        <v>271</v>
      </c>
      <c r="F123" s="63">
        <v>293</v>
      </c>
      <c r="G123" s="63">
        <v>275</v>
      </c>
      <c r="H123" s="63">
        <v>241</v>
      </c>
      <c r="I123" s="63">
        <f>I95+I105</f>
        <v>64</v>
      </c>
      <c r="J123" s="56"/>
      <c r="K123" s="56"/>
      <c r="L123" s="75"/>
      <c r="M123" s="75"/>
      <c r="N123" s="75"/>
      <c r="O123" s="75"/>
      <c r="P123" s="75"/>
      <c r="Q123" s="75"/>
      <c r="R123" s="75"/>
    </row>
    <row r="124" spans="1:18" ht="11.25">
      <c r="A124" s="56"/>
      <c r="B124" s="56"/>
      <c r="C124" s="62" t="s">
        <v>63</v>
      </c>
      <c r="D124" s="63">
        <v>1603</v>
      </c>
      <c r="E124" s="63">
        <v>1540</v>
      </c>
      <c r="F124" s="63">
        <v>1362</v>
      </c>
      <c r="G124" s="63">
        <v>1154</v>
      </c>
      <c r="H124" s="63">
        <v>1151</v>
      </c>
      <c r="I124" s="63">
        <f>I96+I106</f>
        <v>698</v>
      </c>
      <c r="J124" s="56"/>
      <c r="K124" s="56"/>
      <c r="L124" s="75"/>
      <c r="M124" s="75"/>
      <c r="N124" s="75"/>
      <c r="O124" s="75"/>
      <c r="P124" s="75"/>
      <c r="Q124" s="75"/>
      <c r="R124" s="75"/>
    </row>
    <row r="125" spans="1:18" ht="11.25">
      <c r="A125" s="56"/>
      <c r="B125" s="56"/>
      <c r="C125" s="62" t="s">
        <v>62</v>
      </c>
      <c r="D125" s="63">
        <v>136</v>
      </c>
      <c r="E125" s="63">
        <v>148</v>
      </c>
      <c r="F125" s="63">
        <v>123</v>
      </c>
      <c r="G125" s="63">
        <v>123</v>
      </c>
      <c r="H125" s="63">
        <v>122</v>
      </c>
      <c r="I125" s="63">
        <f>I107</f>
        <v>100</v>
      </c>
      <c r="J125" s="56"/>
      <c r="K125" s="56"/>
      <c r="L125" s="75"/>
      <c r="M125" s="75"/>
      <c r="N125" s="75"/>
      <c r="O125" s="75"/>
      <c r="P125" s="75"/>
      <c r="Q125" s="75"/>
      <c r="R125" s="75"/>
    </row>
    <row r="126" spans="1:18" ht="11.25">
      <c r="A126" s="56"/>
      <c r="B126" s="56"/>
      <c r="C126" s="70" t="s">
        <v>61</v>
      </c>
      <c r="D126" s="66">
        <f>SUM(D115:D125)</f>
        <v>7020</v>
      </c>
      <c r="E126" s="66">
        <v>7275</v>
      </c>
      <c r="F126" s="66">
        <v>6874</v>
      </c>
      <c r="G126" s="66">
        <v>6562</v>
      </c>
      <c r="H126" s="66">
        <f>SUM(H115:H125)</f>
        <v>6241</v>
      </c>
      <c r="I126" s="66">
        <f>SUM(I115:I125)</f>
        <v>2471</v>
      </c>
      <c r="J126" s="56"/>
      <c r="K126" s="56"/>
      <c r="L126" s="75"/>
      <c r="M126" s="75"/>
      <c r="N126" s="75"/>
      <c r="O126" s="75"/>
      <c r="P126" s="75"/>
      <c r="Q126" s="75"/>
      <c r="R126" s="75"/>
    </row>
    <row r="127" spans="1:18">
      <c r="A127" s="56"/>
      <c r="B127" s="56"/>
      <c r="C127" s="71"/>
      <c r="D127" s="72"/>
      <c r="E127" s="56"/>
      <c r="F127" s="56"/>
      <c r="G127" s="64"/>
      <c r="H127" s="64"/>
      <c r="I127" s="64"/>
      <c r="J127" s="56"/>
      <c r="K127" s="56"/>
      <c r="L127" s="75"/>
      <c r="M127" s="75"/>
      <c r="N127" s="75"/>
      <c r="O127" s="75"/>
      <c r="P127" s="75"/>
      <c r="Q127" s="75"/>
      <c r="R127" s="75"/>
    </row>
    <row r="128" spans="1:18">
      <c r="A128" s="56"/>
      <c r="B128" s="56"/>
      <c r="C128" s="71"/>
      <c r="D128" s="72"/>
      <c r="E128" s="56"/>
      <c r="F128" s="56"/>
      <c r="G128" s="56"/>
      <c r="H128" s="56"/>
      <c r="I128" s="56"/>
      <c r="J128" s="56"/>
      <c r="K128" s="56"/>
      <c r="L128" s="75"/>
      <c r="M128" s="75"/>
      <c r="N128" s="75"/>
      <c r="O128" s="75"/>
      <c r="P128" s="75"/>
      <c r="Q128" s="75"/>
      <c r="R128" s="75"/>
    </row>
    <row r="129" spans="1:18">
      <c r="A129" s="56"/>
      <c r="B129" s="56"/>
      <c r="C129" s="71"/>
      <c r="D129" s="72"/>
      <c r="E129" s="56"/>
      <c r="F129" s="56"/>
      <c r="G129" s="56"/>
      <c r="H129" s="56"/>
      <c r="I129" s="56"/>
      <c r="J129" s="56"/>
      <c r="K129" s="56"/>
      <c r="L129" s="75"/>
      <c r="M129" s="75"/>
      <c r="N129" s="75"/>
      <c r="O129" s="75"/>
      <c r="P129" s="75"/>
      <c r="Q129" s="75"/>
      <c r="R129" s="75"/>
    </row>
    <row r="130" spans="1:18">
      <c r="A130" s="56"/>
      <c r="B130" s="56"/>
      <c r="C130" s="71"/>
      <c r="D130" s="72"/>
      <c r="E130" s="64"/>
      <c r="F130" s="56"/>
      <c r="G130" s="56"/>
      <c r="H130" s="56"/>
      <c r="I130" s="56"/>
      <c r="J130" s="56"/>
      <c r="K130" s="56"/>
      <c r="L130" s="75"/>
      <c r="M130" s="75"/>
      <c r="N130" s="75"/>
      <c r="O130" s="75"/>
      <c r="P130" s="75"/>
      <c r="Q130" s="75"/>
      <c r="R130" s="75"/>
    </row>
    <row r="131" spans="1:18">
      <c r="A131" s="56"/>
      <c r="B131" s="56"/>
      <c r="C131" s="71"/>
      <c r="D131" s="72"/>
      <c r="E131" s="56"/>
      <c r="F131" s="56"/>
      <c r="G131" s="56"/>
      <c r="H131" s="56"/>
      <c r="I131" s="56"/>
      <c r="J131" s="56"/>
      <c r="K131" s="56"/>
      <c r="L131" s="75"/>
      <c r="M131" s="75"/>
      <c r="N131" s="75"/>
      <c r="O131" s="75"/>
      <c r="P131" s="75"/>
      <c r="Q131" s="75"/>
      <c r="R131" s="75"/>
    </row>
    <row r="132" spans="1:18" ht="11.25">
      <c r="A132" s="56"/>
      <c r="B132" s="56"/>
      <c r="C132" s="74"/>
      <c r="D132" s="78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</row>
    <row r="133" spans="1:18" ht="11.25">
      <c r="C133" s="74"/>
      <c r="D133" s="78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</row>
    <row r="134" spans="1:18" ht="11.25">
      <c r="C134" s="74"/>
      <c r="D134" s="78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</row>
    <row r="135" spans="1:18" ht="11.25">
      <c r="C135" s="74"/>
      <c r="D135" s="78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</row>
    <row r="136" spans="1:18" ht="11.25">
      <c r="C136" s="74"/>
      <c r="D136" s="78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</row>
    <row r="137" spans="1:18" ht="11.25">
      <c r="C137" s="74"/>
      <c r="D137" s="78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</row>
    <row r="138" spans="1:18" ht="11.25">
      <c r="C138" s="74"/>
      <c r="D138" s="78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</row>
    <row r="139" spans="1:18" ht="11.25">
      <c r="C139" s="74"/>
      <c r="D139" s="78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</row>
    <row r="140" spans="1:18" ht="11.25">
      <c r="C140" s="74"/>
      <c r="D140" s="78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</row>
    <row r="141" spans="1:18" ht="11.25">
      <c r="C141" s="74"/>
      <c r="D141" s="78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</row>
    <row r="142" spans="1:18" ht="11.25">
      <c r="C142" s="74"/>
      <c r="D142" s="78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</row>
    <row r="143" spans="1:18">
      <c r="C143" s="77"/>
      <c r="D143" s="78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</row>
    <row r="144" spans="1:18">
      <c r="C144" s="77"/>
      <c r="D144" s="78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</row>
    <row r="145" spans="3:18">
      <c r="C145" s="77"/>
      <c r="D145" s="78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</row>
    <row r="146" spans="3:18">
      <c r="C146" s="77"/>
      <c r="D146" s="78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</row>
    <row r="147" spans="3:18">
      <c r="C147" s="77"/>
      <c r="D147" s="78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</row>
    <row r="148" spans="3:18">
      <c r="C148" s="77"/>
      <c r="D148" s="78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</row>
    <row r="149" spans="3:18">
      <c r="C149" s="77"/>
      <c r="D149" s="78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</row>
    <row r="150" spans="3:18">
      <c r="C150" s="77"/>
      <c r="D150" s="78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</row>
  </sheetData>
  <mergeCells count="30">
    <mergeCell ref="C85:I85"/>
    <mergeCell ref="C57:I57"/>
    <mergeCell ref="C86:I86"/>
    <mergeCell ref="C22:C23"/>
    <mergeCell ref="C24:C26"/>
    <mergeCell ref="C27:C29"/>
    <mergeCell ref="C30:C31"/>
    <mergeCell ref="C84:I84"/>
    <mergeCell ref="C55:I55"/>
    <mergeCell ref="C32:C37"/>
    <mergeCell ref="C38:C42"/>
    <mergeCell ref="C43:C48"/>
    <mergeCell ref="C53:D53"/>
    <mergeCell ref="C54:D54"/>
    <mergeCell ref="C73:C75"/>
    <mergeCell ref="C83:D83"/>
    <mergeCell ref="C1:I1"/>
    <mergeCell ref="C2:I2"/>
    <mergeCell ref="C4:I4"/>
    <mergeCell ref="C19:D19"/>
    <mergeCell ref="C13:C14"/>
    <mergeCell ref="C10:C11"/>
    <mergeCell ref="C15:C16"/>
    <mergeCell ref="C76:C79"/>
    <mergeCell ref="C64:C67"/>
    <mergeCell ref="C69:C72"/>
    <mergeCell ref="C50:C52"/>
    <mergeCell ref="C82:D82"/>
    <mergeCell ref="C60:I60"/>
    <mergeCell ref="C56:I56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69" firstPageNumber="14" fitToHeight="3" orientation="portrait" r:id="rId1"/>
  <headerFooter alignWithMargins="0"/>
  <rowBreaks count="2" manualBreakCount="2">
    <brk id="61" max="9" man="1"/>
    <brk id="11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123</vt:lpstr>
      <vt:lpstr>'123'!_1Àrea_d_impressió</vt:lpstr>
      <vt:lpstr>'123'!Àrea_d'impressió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2009-08-04T10:13:10Z</cp:lastPrinted>
  <dcterms:created xsi:type="dcterms:W3CDTF">2004-07-08T06:56:09Z</dcterms:created>
  <dcterms:modified xsi:type="dcterms:W3CDTF">2009-09-15T15:29:35Z</dcterms:modified>
</cp:coreProperties>
</file>