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253" sheetId="1" r:id="rId1"/>
  </sheets>
  <definedNames>
    <definedName name="_xlnm.Print_Titles" localSheetId="0">'253'!$2:$7</definedName>
  </definedNames>
  <calcPr calcId="162913"/>
</workbook>
</file>

<file path=xl/calcChain.xml><?xml version="1.0" encoding="utf-8"?>
<calcChain xmlns="http://schemas.openxmlformats.org/spreadsheetml/2006/main">
  <c r="C12" i="1" l="1"/>
  <c r="P12" i="1"/>
  <c r="O12" i="1"/>
  <c r="P11" i="1"/>
  <c r="O11" i="1"/>
  <c r="P10" i="1"/>
  <c r="O10" i="1"/>
  <c r="P9" i="1"/>
  <c r="O9" i="1"/>
  <c r="P8" i="1"/>
  <c r="O8" i="1"/>
  <c r="M12" i="1"/>
  <c r="L12" i="1"/>
  <c r="M11" i="1"/>
  <c r="L11" i="1"/>
  <c r="M10" i="1"/>
  <c r="L10" i="1"/>
  <c r="M9" i="1"/>
  <c r="L9" i="1"/>
  <c r="M8" i="1"/>
  <c r="L8" i="1"/>
  <c r="J12" i="1"/>
  <c r="I12" i="1"/>
  <c r="J11" i="1"/>
  <c r="I11" i="1"/>
  <c r="J10" i="1"/>
  <c r="I10" i="1"/>
  <c r="J9" i="1"/>
  <c r="I9" i="1"/>
  <c r="J8" i="1"/>
  <c r="I8" i="1"/>
  <c r="G12" i="1"/>
  <c r="F12" i="1"/>
  <c r="G11" i="1"/>
  <c r="F11" i="1"/>
  <c r="G10" i="1"/>
  <c r="F10" i="1"/>
  <c r="G9" i="1"/>
  <c r="F9" i="1"/>
  <c r="G8" i="1"/>
  <c r="F8" i="1"/>
  <c r="D12" i="1"/>
  <c r="D11" i="1"/>
  <c r="D10" i="1"/>
  <c r="D9" i="1"/>
  <c r="D8" i="1"/>
  <c r="C11" i="1"/>
  <c r="C10" i="1"/>
  <c r="C9" i="1" l="1"/>
  <c r="L41" i="1"/>
  <c r="M41" i="1"/>
  <c r="N41" i="1"/>
  <c r="I41" i="1"/>
  <c r="J41" i="1"/>
  <c r="K41" i="1"/>
  <c r="G41" i="1"/>
  <c r="H41" i="1"/>
  <c r="F41" i="1"/>
  <c r="C8" i="1"/>
  <c r="E8" i="1" l="1"/>
  <c r="H9" i="1" l="1"/>
  <c r="E10" i="1"/>
  <c r="H11" i="1"/>
  <c r="E12" i="1"/>
  <c r="Q8" i="1" l="1"/>
  <c r="I13" i="1"/>
  <c r="C13" i="1"/>
  <c r="Q12" i="1"/>
  <c r="K12" i="1"/>
  <c r="Q10" i="1"/>
  <c r="Q11" i="1"/>
  <c r="Q9" i="1"/>
  <c r="P13" i="1"/>
  <c r="O13" i="1"/>
  <c r="K10" i="1"/>
  <c r="K8" i="1"/>
  <c r="D13" i="1"/>
  <c r="E9" i="1"/>
  <c r="J13" i="1"/>
  <c r="K11" i="1"/>
  <c r="K9" i="1"/>
  <c r="E11" i="1"/>
  <c r="G13" i="1"/>
  <c r="H12" i="1"/>
  <c r="H10" i="1"/>
  <c r="F13" i="1"/>
  <c r="H8" i="1"/>
  <c r="N11" i="1"/>
  <c r="L13" i="1"/>
  <c r="E13" i="1" l="1"/>
  <c r="Q13" i="1"/>
  <c r="K13" i="1"/>
  <c r="H13" i="1"/>
  <c r="N9" i="1"/>
  <c r="N10" i="1"/>
  <c r="M13" i="1"/>
  <c r="N12" i="1"/>
  <c r="N8" i="1"/>
  <c r="N13" i="1" l="1"/>
</calcChain>
</file>

<file path=xl/sharedStrings.xml><?xml version="1.0" encoding="utf-8"?>
<sst xmlns="http://schemas.openxmlformats.org/spreadsheetml/2006/main" count="63" uniqueCount="36">
  <si>
    <t>Xifres en euros</t>
  </si>
  <si>
    <t>Total</t>
  </si>
  <si>
    <t>Ens vinculats</t>
  </si>
  <si>
    <t>Universitat</t>
  </si>
  <si>
    <t>Finalitat</t>
  </si>
  <si>
    <t>Finançament competitiu: Recursos concedits en el marc d'una convocatòria competitiva</t>
  </si>
  <si>
    <t>Finançament no competitu: Recursos aconseguits per via no competitiva com poden ser subvencions directes, contractes, convenis o altres tipus de col·laboracions</t>
  </si>
  <si>
    <t>Recursos ens vinculats: Recursos concedits a una altra entitat per a una activitat de R+D que du a terme PDI de la universitat amb caràcter d'investigador principal o responsable de l'activitat</t>
  </si>
  <si>
    <t>Recursos econòmics captats d'R+D</t>
  </si>
  <si>
    <t>RECURSOS D'R+D NO COMPETITIUS PER DESTINACIÓ</t>
  </si>
  <si>
    <t>Altres</t>
  </si>
  <si>
    <t>Serveis científics i tècnics</t>
  </si>
  <si>
    <t>Premis a projectes</t>
  </si>
  <si>
    <t>Per a projectes</t>
  </si>
  <si>
    <t>Beques</t>
  </si>
  <si>
    <t>Contractes</t>
  </si>
  <si>
    <t>Mobilitat</t>
  </si>
  <si>
    <t>Cursos, congressos i seminaris</t>
  </si>
  <si>
    <t>Difusió i promoció de la Ciència</t>
  </si>
  <si>
    <t>Programes de formació</t>
  </si>
  <si>
    <t>Altres accions complementèries o especials</t>
  </si>
  <si>
    <t>Per a Grups i xarxes</t>
  </si>
  <si>
    <t>Patents i llicències</t>
  </si>
  <si>
    <t>Spin-OFF</t>
  </si>
  <si>
    <t>Valorització del coneixement</t>
  </si>
  <si>
    <t>Càtedres d'empresa (si no són exclusivament de docència)</t>
  </si>
  <si>
    <t>Altres ajuts</t>
  </si>
  <si>
    <t>Destinació</t>
  </si>
  <si>
    <t>Import universitat</t>
  </si>
  <si>
    <t>Import ens vinculat</t>
  </si>
  <si>
    <t>TOTAL</t>
  </si>
  <si>
    <t>NO COMPETITIU</t>
  </si>
  <si>
    <t>Accions complementàries a projectes</t>
  </si>
  <si>
    <t>Càtedres</t>
  </si>
  <si>
    <t>Projectes R+D</t>
  </si>
  <si>
    <t>Accions complementàries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</si>
</sst>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#,##0_);_(\(#,##0\);_(&quot;-&quot;_);_(@_)"/>
  </numFmts>
  <fonts count="15" x14ac:knownFonts="1">
    <font>
      <sz val="10"/>
      <name val="Arial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9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sz val="10"/>
      <color theme="3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4" fillId="0" borderId="0" xfId="0" applyFont="1" applyBorder="1"/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0" borderId="0" xfId="0" applyFont="1" applyBorder="1" applyAlignment="1"/>
    <xf numFmtId="0" fontId="4" fillId="3" borderId="1" xfId="0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/>
    <xf numFmtId="0" fontId="1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164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/>
    <xf numFmtId="0" fontId="1" fillId="0" borderId="0" xfId="0" applyFont="1" applyFill="1" applyBorder="1"/>
    <xf numFmtId="0" fontId="13" fillId="0" borderId="0" xfId="2" applyNumberFormat="1" applyFont="1" applyFill="1" applyBorder="1" applyAlignment="1">
      <alignment horizontal="left" vertical="center"/>
    </xf>
    <xf numFmtId="0" fontId="12" fillId="0" borderId="0" xfId="2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/>
    <xf numFmtId="164" fontId="10" fillId="5" borderId="0" xfId="0" applyNumberFormat="1" applyFont="1" applyFill="1" applyBorder="1" applyAlignment="1">
      <alignment horizontal="right" vertical="center" wrapText="1"/>
    </xf>
    <xf numFmtId="0" fontId="10" fillId="0" borderId="0" xfId="2" applyNumberFormat="1" applyFont="1" applyFill="1" applyBorder="1" applyAlignment="1">
      <alignment vertical="center"/>
    </xf>
    <xf numFmtId="3" fontId="9" fillId="0" borderId="0" xfId="0" applyNumberFormat="1" applyFont="1" applyFill="1" applyBorder="1"/>
    <xf numFmtId="0" fontId="14" fillId="0" borderId="0" xfId="2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_Taula Dest  i Dest  Específica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tabSelected="1" topLeftCell="A11" zoomScale="90" zoomScaleNormal="90" workbookViewId="0">
      <selection activeCell="B20" sqref="B20"/>
    </sheetView>
  </sheetViews>
  <sheetFormatPr defaultColWidth="9.109375" defaultRowHeight="13.2" x14ac:dyDescent="0.25"/>
  <cols>
    <col min="1" max="1" width="0.5546875" style="1" customWidth="1"/>
    <col min="2" max="2" width="31.109375" style="1" customWidth="1"/>
    <col min="3" max="3" width="11.5546875" style="1" customWidth="1"/>
    <col min="4" max="4" width="10.77734375" style="1" customWidth="1"/>
    <col min="5" max="5" width="12.33203125" style="1" customWidth="1"/>
    <col min="6" max="15" width="11.44140625" style="1" customWidth="1"/>
    <col min="16" max="17" width="11.109375" style="1" customWidth="1"/>
    <col min="18" max="18" width="1" style="1" customWidth="1"/>
    <col min="19" max="27" width="11" style="1" customWidth="1"/>
    <col min="28" max="29" width="10.6640625" style="1" customWidth="1"/>
    <col min="30" max="16384" width="9.109375" style="1"/>
  </cols>
  <sheetData>
    <row r="1" spans="1:18" s="6" customFormat="1" x14ac:dyDescent="0.25">
      <c r="B1" s="7" t="s">
        <v>8</v>
      </c>
    </row>
    <row r="2" spans="1:18" s="6" customFormat="1" x14ac:dyDescent="0.25">
      <c r="B2" s="7" t="s">
        <v>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5" spans="1:18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</row>
    <row r="6" spans="1:18" s="2" customFormat="1" ht="17.399999999999999" customHeight="1" x14ac:dyDescent="0.25">
      <c r="A6" s="16"/>
      <c r="B6" s="46" t="s">
        <v>4</v>
      </c>
      <c r="C6" s="42">
        <v>2016</v>
      </c>
      <c r="D6" s="43"/>
      <c r="E6" s="44"/>
      <c r="F6" s="42">
        <v>2017</v>
      </c>
      <c r="G6" s="43"/>
      <c r="H6" s="44"/>
      <c r="I6" s="42">
        <v>2018</v>
      </c>
      <c r="J6" s="43"/>
      <c r="K6" s="44"/>
      <c r="L6" s="42">
        <v>2019</v>
      </c>
      <c r="M6" s="43"/>
      <c r="N6" s="44"/>
      <c r="O6" s="42">
        <v>2020</v>
      </c>
      <c r="P6" s="43"/>
      <c r="Q6" s="44"/>
      <c r="R6" s="17"/>
    </row>
    <row r="7" spans="1:18" s="2" customFormat="1" ht="29.4" customHeight="1" x14ac:dyDescent="0.25">
      <c r="A7" s="16"/>
      <c r="B7" s="46"/>
      <c r="C7" s="9" t="s">
        <v>3</v>
      </c>
      <c r="D7" s="9" t="s">
        <v>2</v>
      </c>
      <c r="E7" s="9" t="s">
        <v>1</v>
      </c>
      <c r="F7" s="9" t="s">
        <v>3</v>
      </c>
      <c r="G7" s="9" t="s">
        <v>2</v>
      </c>
      <c r="H7" s="9" t="s">
        <v>1</v>
      </c>
      <c r="I7" s="9" t="s">
        <v>3</v>
      </c>
      <c r="J7" s="9" t="s">
        <v>2</v>
      </c>
      <c r="K7" s="9" t="s">
        <v>1</v>
      </c>
      <c r="L7" s="9" t="s">
        <v>3</v>
      </c>
      <c r="M7" s="9" t="s">
        <v>2</v>
      </c>
      <c r="N7" s="9" t="s">
        <v>1</v>
      </c>
      <c r="O7" s="9" t="s">
        <v>3</v>
      </c>
      <c r="P7" s="9" t="s">
        <v>2</v>
      </c>
      <c r="Q7" s="9" t="s">
        <v>1</v>
      </c>
      <c r="R7" s="17"/>
    </row>
    <row r="8" spans="1:18" s="3" customFormat="1" ht="19.2" customHeight="1" x14ac:dyDescent="0.25">
      <c r="A8" s="18"/>
      <c r="B8" s="11" t="s">
        <v>34</v>
      </c>
      <c r="C8" s="27">
        <f>+C24+C25+C26</f>
        <v>9815276.1899999995</v>
      </c>
      <c r="D8" s="27">
        <f>+D24+D25+D26</f>
        <v>5860234.4299999997</v>
      </c>
      <c r="E8" s="27">
        <f>+C8+D8</f>
        <v>15675510.619999999</v>
      </c>
      <c r="F8" s="27">
        <f>+F24+F25+F26</f>
        <v>6724603.3899999997</v>
      </c>
      <c r="G8" s="27">
        <f>+G24+G25+G26</f>
        <v>879297.78</v>
      </c>
      <c r="H8" s="27">
        <f>+F8+G8</f>
        <v>7603901.1699999999</v>
      </c>
      <c r="I8" s="27">
        <f>+I24+I25+I26</f>
        <v>8245257.8600000003</v>
      </c>
      <c r="J8" s="27">
        <f>+J24+J25+J26</f>
        <v>1624398.25</v>
      </c>
      <c r="K8" s="27">
        <f>+I8+J8</f>
        <v>9869656.1099999994</v>
      </c>
      <c r="L8" s="27">
        <f>+L24+L25+L26</f>
        <v>5348006.1500000004</v>
      </c>
      <c r="M8" s="27">
        <f>+M24+M25+M26</f>
        <v>185712.79</v>
      </c>
      <c r="N8" s="27">
        <f>+L8+M8</f>
        <v>5533718.9400000004</v>
      </c>
      <c r="O8" s="27">
        <f>+O24+O25+O26</f>
        <v>6385032.2800000003</v>
      </c>
      <c r="P8" s="27">
        <f>+P24+P25+P26</f>
        <v>11217503.24</v>
      </c>
      <c r="Q8" s="27">
        <f>+O8+P8</f>
        <v>17602535.52</v>
      </c>
      <c r="R8" s="19"/>
    </row>
    <row r="9" spans="1:18" s="3" customFormat="1" ht="19.2" customHeight="1" x14ac:dyDescent="0.25">
      <c r="A9" s="18"/>
      <c r="B9" s="12" t="s">
        <v>35</v>
      </c>
      <c r="C9" s="28">
        <f>C30+C31+C32+C33</f>
        <v>419134.51999999996</v>
      </c>
      <c r="D9" s="28">
        <f>D30+D31+D32+D33</f>
        <v>0</v>
      </c>
      <c r="E9" s="28">
        <f t="shared" ref="E9:E12" si="0">+C9+D9</f>
        <v>419134.51999999996</v>
      </c>
      <c r="F9" s="28">
        <f>F30+F31+F32+F33</f>
        <v>918439.95</v>
      </c>
      <c r="G9" s="28">
        <f>G30+G31+G32+G33</f>
        <v>0</v>
      </c>
      <c r="H9" s="28">
        <f t="shared" ref="H9:H12" si="1">+F9+G9</f>
        <v>918439.95</v>
      </c>
      <c r="I9" s="28">
        <f>I30+I31+I32+I33</f>
        <v>883783.35</v>
      </c>
      <c r="J9" s="28">
        <f>J30+J31+J32+J33</f>
        <v>0</v>
      </c>
      <c r="K9" s="28">
        <f t="shared" ref="K9:K12" si="2">+I9+J9</f>
        <v>883783.35</v>
      </c>
      <c r="L9" s="28">
        <f>L30+L31+L32+L33</f>
        <v>765551.11</v>
      </c>
      <c r="M9" s="28">
        <f>M30+M31+M32+M33</f>
        <v>0</v>
      </c>
      <c r="N9" s="28">
        <f t="shared" ref="N9:N12" si="3">+L9+M9</f>
        <v>765551.11</v>
      </c>
      <c r="O9" s="28">
        <f>O30+O31+O32+O33</f>
        <v>738069.40999999992</v>
      </c>
      <c r="P9" s="28">
        <f>P30+P31+P32+P33</f>
        <v>0</v>
      </c>
      <c r="Q9" s="28">
        <f t="shared" ref="Q9:Q12" si="4">+O9+P9</f>
        <v>738069.40999999992</v>
      </c>
      <c r="R9" s="19"/>
    </row>
    <row r="10" spans="1:18" s="3" customFormat="1" ht="19.2" customHeight="1" x14ac:dyDescent="0.25">
      <c r="A10" s="18"/>
      <c r="B10" s="26" t="s">
        <v>33</v>
      </c>
      <c r="C10" s="27">
        <f>C38</f>
        <v>391800</v>
      </c>
      <c r="D10" s="27">
        <f>D38</f>
        <v>0</v>
      </c>
      <c r="E10" s="27">
        <f t="shared" si="0"/>
        <v>391800</v>
      </c>
      <c r="F10" s="27">
        <f>F38</f>
        <v>560267</v>
      </c>
      <c r="G10" s="27">
        <f>G38</f>
        <v>0</v>
      </c>
      <c r="H10" s="27">
        <f t="shared" si="1"/>
        <v>560267</v>
      </c>
      <c r="I10" s="27">
        <f>I38</f>
        <v>156667</v>
      </c>
      <c r="J10" s="27">
        <f>J38</f>
        <v>0</v>
      </c>
      <c r="K10" s="27">
        <f t="shared" si="2"/>
        <v>156667</v>
      </c>
      <c r="L10" s="27">
        <f>L38</f>
        <v>398935</v>
      </c>
      <c r="M10" s="27">
        <f>M38</f>
        <v>0</v>
      </c>
      <c r="N10" s="27">
        <f t="shared" si="3"/>
        <v>398935</v>
      </c>
      <c r="O10" s="27">
        <f>O38</f>
        <v>735967</v>
      </c>
      <c r="P10" s="27">
        <f>P38</f>
        <v>0</v>
      </c>
      <c r="Q10" s="27">
        <f t="shared" si="4"/>
        <v>735967</v>
      </c>
      <c r="R10" s="19"/>
    </row>
    <row r="11" spans="1:18" s="3" customFormat="1" ht="19.2" customHeight="1" x14ac:dyDescent="0.25">
      <c r="A11" s="18"/>
      <c r="B11" s="12" t="s">
        <v>11</v>
      </c>
      <c r="C11" s="28">
        <f>C39</f>
        <v>2973023.34</v>
      </c>
      <c r="D11" s="28">
        <f>D39</f>
        <v>1822744.16</v>
      </c>
      <c r="E11" s="28">
        <f t="shared" si="0"/>
        <v>4795767.5</v>
      </c>
      <c r="F11" s="28">
        <f>F39</f>
        <v>5568642.2800000003</v>
      </c>
      <c r="G11" s="28">
        <f>G39</f>
        <v>886809.29</v>
      </c>
      <c r="H11" s="28">
        <f t="shared" si="1"/>
        <v>6455451.5700000003</v>
      </c>
      <c r="I11" s="28">
        <f>I39</f>
        <v>7378926.5599999996</v>
      </c>
      <c r="J11" s="28">
        <f>J39</f>
        <v>2301050.7999999998</v>
      </c>
      <c r="K11" s="28">
        <f t="shared" si="2"/>
        <v>9679977.3599999994</v>
      </c>
      <c r="L11" s="28">
        <f>L39</f>
        <v>7418121.2699999996</v>
      </c>
      <c r="M11" s="28">
        <f>M39</f>
        <v>2731845.74</v>
      </c>
      <c r="N11" s="28">
        <f t="shared" si="3"/>
        <v>10149967.01</v>
      </c>
      <c r="O11" s="28">
        <f>O39</f>
        <v>7544669.1200000001</v>
      </c>
      <c r="P11" s="28">
        <f>P39</f>
        <v>1282153.06</v>
      </c>
      <c r="Q11" s="28">
        <f t="shared" si="4"/>
        <v>8826822.1799999997</v>
      </c>
      <c r="R11" s="19"/>
    </row>
    <row r="12" spans="1:18" s="3" customFormat="1" ht="19.2" customHeight="1" x14ac:dyDescent="0.25">
      <c r="A12" s="18"/>
      <c r="B12" s="11" t="s">
        <v>10</v>
      </c>
      <c r="C12" s="27">
        <f>C27+C28+C29+C34+C35+C36+C37+C40</f>
        <v>2814453.81</v>
      </c>
      <c r="D12" s="27">
        <f>D27+D28+D29+D34+D35+D36+D37+D40</f>
        <v>0</v>
      </c>
      <c r="E12" s="27">
        <f t="shared" si="0"/>
        <v>2814453.81</v>
      </c>
      <c r="F12" s="27">
        <f>F27+F28+F29+F34+F35+F36+F37+F40</f>
        <v>3611709.17</v>
      </c>
      <c r="G12" s="27">
        <f>G27+G28+G29+G34+G35+G36+G37+G40</f>
        <v>0</v>
      </c>
      <c r="H12" s="27">
        <f t="shared" si="1"/>
        <v>3611709.17</v>
      </c>
      <c r="I12" s="27">
        <f>I27+I28+I29+I34+I35+I36+I37+I40</f>
        <v>3437427.98</v>
      </c>
      <c r="J12" s="27">
        <f>J27+J28+J29+J34+J35+J36+J37+J40</f>
        <v>0</v>
      </c>
      <c r="K12" s="27">
        <f t="shared" si="2"/>
        <v>3437427.98</v>
      </c>
      <c r="L12" s="27">
        <f>L27+L28+L29+L34+L35+L36+L37+L40</f>
        <v>3916365.3899999997</v>
      </c>
      <c r="M12" s="27">
        <f>M27+M28+M29+M34+M35+M36+M37+M40</f>
        <v>0</v>
      </c>
      <c r="N12" s="27">
        <f t="shared" si="3"/>
        <v>3916365.3899999997</v>
      </c>
      <c r="O12" s="27">
        <f>O27+O28+O29+O34+O35+O36+O37+O40</f>
        <v>3924873.61</v>
      </c>
      <c r="P12" s="27">
        <f>P27+P28+P29+P34+P35+P36+P37+P40</f>
        <v>0</v>
      </c>
      <c r="Q12" s="27">
        <f t="shared" si="4"/>
        <v>3924873.61</v>
      </c>
      <c r="R12" s="19"/>
    </row>
    <row r="13" spans="1:18" s="2" customFormat="1" ht="17.399999999999999" customHeight="1" x14ac:dyDescent="0.25">
      <c r="A13" s="16"/>
      <c r="B13" s="10" t="s">
        <v>1</v>
      </c>
      <c r="C13" s="29">
        <f t="shared" ref="C13:K13" si="5">SUM(C8:C12)</f>
        <v>16413687.859999999</v>
      </c>
      <c r="D13" s="29">
        <f t="shared" si="5"/>
        <v>7682978.5899999999</v>
      </c>
      <c r="E13" s="29">
        <f t="shared" si="5"/>
        <v>24096666.449999999</v>
      </c>
      <c r="F13" s="29">
        <f t="shared" si="5"/>
        <v>17383661.789999999</v>
      </c>
      <c r="G13" s="29">
        <f t="shared" si="5"/>
        <v>1766107.07</v>
      </c>
      <c r="H13" s="29">
        <f t="shared" si="5"/>
        <v>19149768.859999999</v>
      </c>
      <c r="I13" s="29">
        <f t="shared" si="5"/>
        <v>20102062.75</v>
      </c>
      <c r="J13" s="29">
        <f t="shared" si="5"/>
        <v>3925449.05</v>
      </c>
      <c r="K13" s="29">
        <f t="shared" si="5"/>
        <v>24027511.800000001</v>
      </c>
      <c r="L13" s="29">
        <f t="shared" ref="L13:N13" si="6">SUM(L8:L12)</f>
        <v>17846978.920000002</v>
      </c>
      <c r="M13" s="29">
        <f t="shared" si="6"/>
        <v>2917558.5300000003</v>
      </c>
      <c r="N13" s="29">
        <f t="shared" si="6"/>
        <v>20764537.450000003</v>
      </c>
      <c r="O13" s="29">
        <f t="shared" ref="O13:Q13" si="7">SUM(O8:O12)</f>
        <v>19328611.420000002</v>
      </c>
      <c r="P13" s="29">
        <f t="shared" si="7"/>
        <v>12499656.300000001</v>
      </c>
      <c r="Q13" s="29">
        <f t="shared" si="7"/>
        <v>31828267.719999999</v>
      </c>
      <c r="R13" s="17"/>
    </row>
    <row r="14" spans="1:18" s="6" customFormat="1" x14ac:dyDescent="0.25">
      <c r="A14" s="20"/>
      <c r="B14" s="4" t="s">
        <v>0</v>
      </c>
      <c r="C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1"/>
    </row>
    <row r="15" spans="1:18" s="6" customFormat="1" x14ac:dyDescent="0.25">
      <c r="A15" s="20"/>
      <c r="B15" s="4"/>
      <c r="C15" s="30"/>
      <c r="D15" s="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1"/>
    </row>
    <row r="16" spans="1:18" s="6" customFormat="1" x14ac:dyDescent="0.25">
      <c r="A16" s="20"/>
      <c r="B16" s="45" t="s">
        <v>5</v>
      </c>
      <c r="C16" s="45"/>
      <c r="D16" s="45"/>
      <c r="E16" s="45"/>
      <c r="F16" s="45"/>
      <c r="G16" s="45"/>
      <c r="H16" s="5"/>
      <c r="I16" s="5"/>
      <c r="J16" s="5"/>
      <c r="K16" s="5"/>
      <c r="L16" s="5"/>
      <c r="M16" s="5"/>
      <c r="N16" s="5"/>
      <c r="O16" s="5"/>
      <c r="P16" s="5"/>
      <c r="Q16" s="5"/>
      <c r="R16" s="21"/>
    </row>
    <row r="17" spans="1:29" s="6" customFormat="1" x14ac:dyDescent="0.25">
      <c r="A17" s="20"/>
      <c r="B17" s="45" t="s">
        <v>6</v>
      </c>
      <c r="C17" s="45"/>
      <c r="D17" s="45"/>
      <c r="E17" s="45"/>
      <c r="F17" s="45"/>
      <c r="G17" s="45"/>
      <c r="H17" s="5"/>
      <c r="I17" s="5"/>
      <c r="J17" s="5"/>
      <c r="K17" s="5"/>
      <c r="L17" s="5"/>
      <c r="M17" s="5"/>
      <c r="N17" s="5"/>
      <c r="O17" s="5"/>
      <c r="P17" s="5"/>
      <c r="Q17" s="5"/>
      <c r="R17" s="21"/>
    </row>
    <row r="18" spans="1:29" s="6" customFormat="1" x14ac:dyDescent="0.25">
      <c r="A18" s="20"/>
      <c r="B18" s="25" t="s">
        <v>7</v>
      </c>
      <c r="C18" s="25"/>
      <c r="D18" s="25"/>
      <c r="E18" s="25"/>
      <c r="F18" s="25"/>
      <c r="G18" s="25"/>
      <c r="H18" s="5"/>
      <c r="I18" s="5"/>
      <c r="J18" s="5"/>
      <c r="K18" s="5"/>
      <c r="L18" s="5"/>
      <c r="M18" s="5"/>
      <c r="N18" s="5"/>
      <c r="O18" s="5"/>
      <c r="P18" s="5"/>
      <c r="Q18" s="5"/>
      <c r="R18" s="21"/>
    </row>
    <row r="19" spans="1:29" ht="5.4" customHeigh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29" x14ac:dyDescent="0.25">
      <c r="A20" s="31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29" x14ac:dyDescent="0.25">
      <c r="B21" s="35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7"/>
      <c r="P21" s="47"/>
      <c r="Q21" s="47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x14ac:dyDescent="0.25">
      <c r="A22" s="35"/>
      <c r="B22" s="32"/>
      <c r="C22" s="41">
        <v>2016</v>
      </c>
      <c r="D22" s="41"/>
      <c r="E22" s="41"/>
      <c r="F22" s="41">
        <v>2017</v>
      </c>
      <c r="G22" s="41"/>
      <c r="H22" s="41"/>
      <c r="I22" s="41">
        <v>2018</v>
      </c>
      <c r="J22" s="41"/>
      <c r="K22" s="41"/>
      <c r="L22" s="41">
        <v>2019</v>
      </c>
      <c r="M22" s="41"/>
      <c r="N22" s="41"/>
      <c r="O22" s="41">
        <v>2020</v>
      </c>
      <c r="P22" s="41"/>
      <c r="Q22" s="41"/>
    </row>
    <row r="23" spans="1:29" ht="21" x14ac:dyDescent="0.25">
      <c r="A23" s="35"/>
      <c r="B23" s="32" t="s">
        <v>27</v>
      </c>
      <c r="C23" s="33" t="s">
        <v>28</v>
      </c>
      <c r="D23" s="33" t="s">
        <v>29</v>
      </c>
      <c r="E23" s="33" t="s">
        <v>30</v>
      </c>
      <c r="F23" s="33" t="s">
        <v>28</v>
      </c>
      <c r="G23" s="33" t="s">
        <v>29</v>
      </c>
      <c r="H23" s="33" t="s">
        <v>30</v>
      </c>
      <c r="I23" s="33" t="s">
        <v>28</v>
      </c>
      <c r="J23" s="33" t="s">
        <v>29</v>
      </c>
      <c r="K23" s="33" t="s">
        <v>30</v>
      </c>
      <c r="L23" s="33" t="s">
        <v>28</v>
      </c>
      <c r="M23" s="33" t="s">
        <v>29</v>
      </c>
      <c r="N23" s="33" t="s">
        <v>30</v>
      </c>
      <c r="O23" s="33" t="s">
        <v>28</v>
      </c>
      <c r="P23" s="33" t="s">
        <v>29</v>
      </c>
      <c r="Q23" s="33" t="s">
        <v>30</v>
      </c>
    </row>
    <row r="24" spans="1:29" x14ac:dyDescent="0.25">
      <c r="A24" s="35"/>
      <c r="B24" s="32" t="s">
        <v>12</v>
      </c>
      <c r="C24" s="34">
        <v>5000</v>
      </c>
      <c r="D24" s="34">
        <v>0</v>
      </c>
      <c r="E24" s="34">
        <v>5000</v>
      </c>
      <c r="F24" s="36">
        <v>8281.35</v>
      </c>
      <c r="G24" s="36">
        <v>0</v>
      </c>
      <c r="H24" s="36">
        <v>8281.35</v>
      </c>
      <c r="I24" s="36"/>
      <c r="J24" s="36"/>
      <c r="K24" s="36"/>
      <c r="L24" s="36">
        <v>210097.45</v>
      </c>
      <c r="M24" s="36">
        <v>0</v>
      </c>
      <c r="N24" s="36">
        <v>210097.45</v>
      </c>
      <c r="O24" s="36">
        <v>124495.45</v>
      </c>
      <c r="P24" s="36">
        <v>0</v>
      </c>
      <c r="Q24" s="36">
        <v>124495.45</v>
      </c>
    </row>
    <row r="25" spans="1:29" x14ac:dyDescent="0.25">
      <c r="A25" s="35"/>
      <c r="B25" s="32" t="s">
        <v>13</v>
      </c>
      <c r="C25" s="34">
        <v>9810276.1899999995</v>
      </c>
      <c r="D25" s="34">
        <v>5860234.4299999997</v>
      </c>
      <c r="E25" s="34">
        <v>15670510.619999999</v>
      </c>
      <c r="F25" s="34">
        <v>6716322.04</v>
      </c>
      <c r="G25" s="34">
        <v>879297.78</v>
      </c>
      <c r="H25" s="34">
        <v>7595619.8200000003</v>
      </c>
      <c r="I25" s="34">
        <v>8245257.8600000003</v>
      </c>
      <c r="J25" s="34">
        <v>1624398.25</v>
      </c>
      <c r="K25" s="34">
        <v>9869656.1099999994</v>
      </c>
      <c r="L25" s="34">
        <v>5137908.7</v>
      </c>
      <c r="M25" s="34">
        <v>185712.79</v>
      </c>
      <c r="N25" s="34">
        <v>5323621.49</v>
      </c>
      <c r="O25" s="34">
        <v>6227036.8300000001</v>
      </c>
      <c r="P25" s="34">
        <v>11217503.24</v>
      </c>
      <c r="Q25" s="34">
        <v>17444540.07</v>
      </c>
    </row>
    <row r="26" spans="1:29" x14ac:dyDescent="0.25">
      <c r="A26" s="35"/>
      <c r="B26" s="32" t="s">
        <v>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>
        <v>33500</v>
      </c>
      <c r="P26" s="34">
        <v>0</v>
      </c>
      <c r="Q26" s="34">
        <v>33500</v>
      </c>
    </row>
    <row r="27" spans="1:29" x14ac:dyDescent="0.25">
      <c r="A27" s="35"/>
      <c r="B27" s="32" t="s">
        <v>14</v>
      </c>
      <c r="C27" s="34"/>
      <c r="D27" s="34"/>
      <c r="E27" s="34"/>
      <c r="F27" s="34">
        <v>161000</v>
      </c>
      <c r="G27" s="34">
        <v>0</v>
      </c>
      <c r="H27" s="34">
        <v>161000</v>
      </c>
      <c r="I27" s="34">
        <v>82500</v>
      </c>
      <c r="J27" s="34">
        <v>0</v>
      </c>
      <c r="K27" s="34">
        <v>82500</v>
      </c>
      <c r="L27" s="34">
        <v>61618.95</v>
      </c>
      <c r="M27" s="34">
        <v>0</v>
      </c>
      <c r="N27" s="34">
        <v>61618.95</v>
      </c>
      <c r="O27" s="34"/>
      <c r="P27" s="34"/>
      <c r="Q27" s="34"/>
    </row>
    <row r="28" spans="1:29" x14ac:dyDescent="0.25">
      <c r="A28" s="35"/>
      <c r="B28" s="32" t="s">
        <v>15</v>
      </c>
      <c r="C28" s="34"/>
      <c r="D28" s="34"/>
      <c r="E28" s="34"/>
      <c r="F28" s="34">
        <v>12500</v>
      </c>
      <c r="G28" s="34">
        <v>0</v>
      </c>
      <c r="H28" s="34">
        <v>12500</v>
      </c>
      <c r="I28" s="34">
        <v>20000</v>
      </c>
      <c r="J28" s="34">
        <v>0</v>
      </c>
      <c r="K28" s="34">
        <v>20000</v>
      </c>
      <c r="L28" s="34">
        <v>60000</v>
      </c>
      <c r="M28" s="34">
        <v>0</v>
      </c>
      <c r="N28" s="34">
        <v>60000</v>
      </c>
      <c r="O28" s="34"/>
      <c r="P28" s="34"/>
      <c r="Q28" s="34"/>
    </row>
    <row r="29" spans="1:29" x14ac:dyDescent="0.25">
      <c r="A29" s="35"/>
      <c r="B29" s="32" t="s">
        <v>16</v>
      </c>
      <c r="C29" s="34"/>
      <c r="D29" s="34"/>
      <c r="E29" s="34"/>
      <c r="F29" s="34"/>
      <c r="G29" s="34"/>
      <c r="H29" s="34"/>
      <c r="I29" s="34">
        <v>13650.76</v>
      </c>
      <c r="J29" s="34">
        <v>0</v>
      </c>
      <c r="K29" s="34">
        <v>13650.76</v>
      </c>
      <c r="L29" s="34"/>
      <c r="M29" s="34"/>
      <c r="N29" s="34"/>
      <c r="O29" s="34"/>
      <c r="P29" s="34"/>
      <c r="Q29" s="34"/>
    </row>
    <row r="30" spans="1:29" x14ac:dyDescent="0.25">
      <c r="A30" s="35"/>
      <c r="B30" s="32" t="s">
        <v>17</v>
      </c>
      <c r="C30" s="34">
        <v>302828.15999999997</v>
      </c>
      <c r="D30" s="34">
        <v>0</v>
      </c>
      <c r="E30" s="34">
        <v>302828.15999999997</v>
      </c>
      <c r="F30" s="34">
        <v>573479.94999999995</v>
      </c>
      <c r="G30" s="34">
        <v>0</v>
      </c>
      <c r="H30" s="34">
        <v>573479.94999999995</v>
      </c>
      <c r="I30" s="34">
        <v>490617.05</v>
      </c>
      <c r="J30" s="34">
        <v>0</v>
      </c>
      <c r="K30" s="34">
        <v>490617.05</v>
      </c>
      <c r="L30" s="34">
        <v>264511.63</v>
      </c>
      <c r="M30" s="34">
        <v>0</v>
      </c>
      <c r="N30" s="34">
        <v>264511.63</v>
      </c>
      <c r="O30" s="34">
        <v>367786.41</v>
      </c>
      <c r="P30" s="34">
        <v>0</v>
      </c>
      <c r="Q30" s="34">
        <v>367786.41</v>
      </c>
    </row>
    <row r="31" spans="1:29" x14ac:dyDescent="0.25">
      <c r="A31" s="35"/>
      <c r="B31" s="32" t="s">
        <v>18</v>
      </c>
      <c r="C31" s="34">
        <v>16500</v>
      </c>
      <c r="D31" s="34">
        <v>0</v>
      </c>
      <c r="E31" s="34">
        <v>16500</v>
      </c>
      <c r="F31" s="34">
        <v>70500</v>
      </c>
      <c r="G31" s="34">
        <v>0</v>
      </c>
      <c r="H31" s="34">
        <v>70500</v>
      </c>
      <c r="I31" s="34">
        <v>246686.3</v>
      </c>
      <c r="J31" s="34">
        <v>0</v>
      </c>
      <c r="K31" s="34">
        <v>246686.3</v>
      </c>
      <c r="L31" s="34">
        <v>163914.04999999999</v>
      </c>
      <c r="M31" s="34">
        <v>0</v>
      </c>
      <c r="N31" s="34">
        <v>163914.04999999999</v>
      </c>
      <c r="O31" s="34">
        <v>248622</v>
      </c>
      <c r="P31" s="34">
        <v>0</v>
      </c>
      <c r="Q31" s="34">
        <v>248622</v>
      </c>
    </row>
    <row r="32" spans="1:29" x14ac:dyDescent="0.25">
      <c r="A32" s="35"/>
      <c r="B32" s="32" t="s">
        <v>19</v>
      </c>
      <c r="C32" s="34">
        <v>83806.36</v>
      </c>
      <c r="D32" s="34">
        <v>0</v>
      </c>
      <c r="E32" s="34">
        <v>83806.36</v>
      </c>
      <c r="F32" s="34">
        <v>158460</v>
      </c>
      <c r="G32" s="34">
        <v>0</v>
      </c>
      <c r="H32" s="34">
        <v>158460</v>
      </c>
      <c r="I32" s="34">
        <v>146480</v>
      </c>
      <c r="J32" s="34">
        <v>0</v>
      </c>
      <c r="K32" s="34">
        <v>146480</v>
      </c>
      <c r="L32" s="34">
        <v>337125.43</v>
      </c>
      <c r="M32" s="34">
        <v>0</v>
      </c>
      <c r="N32" s="34">
        <v>337125.43</v>
      </c>
      <c r="O32" s="34">
        <v>93661</v>
      </c>
      <c r="P32" s="34">
        <v>0</v>
      </c>
      <c r="Q32" s="34">
        <v>93661</v>
      </c>
    </row>
    <row r="33" spans="1:18" ht="20.399999999999999" x14ac:dyDescent="0.25">
      <c r="A33" s="35"/>
      <c r="B33" s="32" t="s">
        <v>20</v>
      </c>
      <c r="C33" s="34">
        <v>16000</v>
      </c>
      <c r="D33" s="34">
        <v>0</v>
      </c>
      <c r="E33" s="34">
        <v>16000</v>
      </c>
      <c r="F33" s="34">
        <v>116000</v>
      </c>
      <c r="G33" s="34">
        <v>0</v>
      </c>
      <c r="H33" s="34">
        <v>116000</v>
      </c>
      <c r="I33" s="34"/>
      <c r="J33" s="34"/>
      <c r="K33" s="34"/>
      <c r="L33" s="34"/>
      <c r="M33" s="34"/>
      <c r="N33" s="34"/>
      <c r="O33" s="34">
        <v>28000</v>
      </c>
      <c r="P33" s="34">
        <v>0</v>
      </c>
      <c r="Q33" s="34">
        <v>28000</v>
      </c>
    </row>
    <row r="34" spans="1:18" x14ac:dyDescent="0.25">
      <c r="A34" s="35"/>
      <c r="B34" s="32" t="s">
        <v>21</v>
      </c>
      <c r="C34" s="34"/>
      <c r="D34" s="34"/>
      <c r="E34" s="34"/>
      <c r="F34" s="34"/>
      <c r="G34" s="34"/>
      <c r="H34" s="34"/>
      <c r="I34" s="34">
        <v>11000</v>
      </c>
      <c r="J34" s="34">
        <v>0</v>
      </c>
      <c r="K34" s="34">
        <v>11000</v>
      </c>
      <c r="L34" s="34"/>
      <c r="M34" s="34"/>
      <c r="N34" s="34"/>
      <c r="O34" s="34">
        <v>4000</v>
      </c>
      <c r="P34" s="34">
        <v>0</v>
      </c>
      <c r="Q34" s="34">
        <v>4000</v>
      </c>
    </row>
    <row r="35" spans="1:18" x14ac:dyDescent="0.25">
      <c r="A35" s="35"/>
      <c r="B35" s="32" t="s">
        <v>22</v>
      </c>
      <c r="C35" s="34">
        <v>318044.65000000002</v>
      </c>
      <c r="D35" s="34">
        <v>0</v>
      </c>
      <c r="E35" s="34">
        <v>318044.65000000002</v>
      </c>
      <c r="F35" s="34">
        <v>365403.55</v>
      </c>
      <c r="G35" s="34">
        <v>0</v>
      </c>
      <c r="H35" s="34">
        <v>365403.55</v>
      </c>
      <c r="I35" s="34">
        <v>179294.99</v>
      </c>
      <c r="J35" s="34">
        <v>0</v>
      </c>
      <c r="K35" s="34">
        <v>179294.99</v>
      </c>
      <c r="L35" s="34">
        <v>286834.65000000002</v>
      </c>
      <c r="M35" s="34">
        <v>0</v>
      </c>
      <c r="N35" s="34">
        <v>286834.65000000002</v>
      </c>
      <c r="O35" s="34">
        <v>259706.75</v>
      </c>
      <c r="P35" s="34">
        <v>0</v>
      </c>
      <c r="Q35" s="34">
        <v>259706.75</v>
      </c>
    </row>
    <row r="36" spans="1:18" x14ac:dyDescent="0.25">
      <c r="A36" s="35"/>
      <c r="B36" s="32" t="s">
        <v>23</v>
      </c>
      <c r="C36" s="35"/>
      <c r="D36" s="35"/>
      <c r="E36" s="35"/>
      <c r="F36" s="34"/>
      <c r="G36" s="34"/>
      <c r="H36" s="34"/>
      <c r="I36" s="34">
        <v>273735.53999999998</v>
      </c>
      <c r="J36" s="34">
        <v>0</v>
      </c>
      <c r="K36" s="34">
        <v>273735.53999999998</v>
      </c>
      <c r="L36" s="34">
        <v>102970.03</v>
      </c>
      <c r="M36" s="34">
        <v>0</v>
      </c>
      <c r="N36" s="34">
        <v>102970.03</v>
      </c>
      <c r="O36" s="34">
        <v>107730.7</v>
      </c>
      <c r="P36" s="34">
        <v>0</v>
      </c>
      <c r="Q36" s="34">
        <v>107730.7</v>
      </c>
    </row>
    <row r="37" spans="1:18" x14ac:dyDescent="0.25">
      <c r="A37" s="35"/>
      <c r="B37" s="32" t="s">
        <v>24</v>
      </c>
      <c r="C37" s="34"/>
      <c r="D37" s="34"/>
      <c r="E37" s="34"/>
      <c r="F37" s="34"/>
      <c r="G37" s="34"/>
      <c r="H37" s="34"/>
      <c r="I37" s="34">
        <v>2554.94</v>
      </c>
      <c r="J37" s="34">
        <v>0</v>
      </c>
      <c r="K37" s="34">
        <v>2554.94</v>
      </c>
      <c r="L37" s="34">
        <v>2200</v>
      </c>
      <c r="M37" s="34">
        <v>0</v>
      </c>
      <c r="N37" s="34">
        <v>2200</v>
      </c>
      <c r="O37" s="34">
        <v>299196.90000000002</v>
      </c>
      <c r="P37" s="34">
        <v>0</v>
      </c>
      <c r="Q37" s="34">
        <v>299196.90000000002</v>
      </c>
    </row>
    <row r="38" spans="1:18" ht="20.399999999999999" x14ac:dyDescent="0.25">
      <c r="A38" s="35"/>
      <c r="B38" s="32" t="s">
        <v>25</v>
      </c>
      <c r="C38" s="34">
        <v>391800</v>
      </c>
      <c r="D38" s="34">
        <v>0</v>
      </c>
      <c r="E38" s="34">
        <v>391800</v>
      </c>
      <c r="F38" s="34">
        <v>560267</v>
      </c>
      <c r="G38" s="34">
        <v>0</v>
      </c>
      <c r="H38" s="34">
        <v>560267</v>
      </c>
      <c r="I38" s="34">
        <v>156667</v>
      </c>
      <c r="J38" s="34">
        <v>0</v>
      </c>
      <c r="K38" s="34">
        <v>156667</v>
      </c>
      <c r="L38" s="34">
        <v>398935</v>
      </c>
      <c r="M38" s="34">
        <v>0</v>
      </c>
      <c r="N38" s="34">
        <v>398935</v>
      </c>
      <c r="O38" s="34">
        <v>735967</v>
      </c>
      <c r="P38" s="34">
        <v>0</v>
      </c>
      <c r="Q38" s="34">
        <v>735967</v>
      </c>
    </row>
    <row r="39" spans="1:18" x14ac:dyDescent="0.25">
      <c r="A39" s="35"/>
      <c r="B39" s="32" t="s">
        <v>11</v>
      </c>
      <c r="C39" s="34">
        <v>2973023.34</v>
      </c>
      <c r="D39" s="34">
        <v>1822744.16</v>
      </c>
      <c r="E39" s="34">
        <v>4795767.5</v>
      </c>
      <c r="F39" s="34">
        <v>5568642.2800000003</v>
      </c>
      <c r="G39" s="34">
        <v>886809.29</v>
      </c>
      <c r="H39" s="34">
        <v>6455451.5700000003</v>
      </c>
      <c r="I39" s="34">
        <v>7378926.5599999996</v>
      </c>
      <c r="J39" s="34">
        <v>2301050.7999999998</v>
      </c>
      <c r="K39" s="34">
        <v>9679977.3599999994</v>
      </c>
      <c r="L39" s="34">
        <v>7418121.2699999996</v>
      </c>
      <c r="M39" s="34">
        <v>2731845.74</v>
      </c>
      <c r="N39" s="34">
        <v>10149967.01</v>
      </c>
      <c r="O39" s="34">
        <v>7544669.1200000001</v>
      </c>
      <c r="P39" s="34">
        <v>1282153.06</v>
      </c>
      <c r="Q39" s="34">
        <v>8826822.1799999997</v>
      </c>
    </row>
    <row r="40" spans="1:18" x14ac:dyDescent="0.25">
      <c r="A40" s="35"/>
      <c r="B40" s="32" t="s">
        <v>26</v>
      </c>
      <c r="C40" s="34">
        <v>2496409.16</v>
      </c>
      <c r="D40" s="34">
        <v>0</v>
      </c>
      <c r="E40" s="34">
        <v>2496409.16</v>
      </c>
      <c r="F40" s="34">
        <v>3072805.62</v>
      </c>
      <c r="G40" s="34">
        <v>0</v>
      </c>
      <c r="H40" s="34">
        <v>3072805.62</v>
      </c>
      <c r="I40" s="34">
        <v>2854691.75</v>
      </c>
      <c r="J40" s="34">
        <v>0</v>
      </c>
      <c r="K40" s="34">
        <v>2854691.75</v>
      </c>
      <c r="L40" s="34">
        <v>3402741.7599999998</v>
      </c>
      <c r="M40" s="34">
        <v>0</v>
      </c>
      <c r="N40" s="34">
        <v>3402741.7599999998</v>
      </c>
      <c r="O40" s="34">
        <v>3254239.26</v>
      </c>
      <c r="P40" s="34">
        <v>0</v>
      </c>
      <c r="Q40" s="34">
        <v>3254239.26</v>
      </c>
    </row>
    <row r="41" spans="1:18" x14ac:dyDescent="0.25">
      <c r="A41" s="35"/>
      <c r="B41" s="32" t="s">
        <v>1</v>
      </c>
      <c r="C41" s="36">
        <v>16413687.859999999</v>
      </c>
      <c r="D41" s="36">
        <v>7682978.5899999999</v>
      </c>
      <c r="E41" s="36">
        <v>24096666.449999999</v>
      </c>
      <c r="F41" s="36">
        <f>SUM(F24:F40)</f>
        <v>17383661.790000003</v>
      </c>
      <c r="G41" s="36">
        <f t="shared" ref="G41:H41" si="8">SUM(G24:G40)</f>
        <v>1766107.07</v>
      </c>
      <c r="H41" s="36">
        <f t="shared" si="8"/>
        <v>19149768.860000003</v>
      </c>
      <c r="I41" s="36">
        <f>SUM(I24:I40)</f>
        <v>20102062.75</v>
      </c>
      <c r="J41" s="36">
        <f t="shared" ref="J41" si="9">SUM(J24:J40)</f>
        <v>3925449.05</v>
      </c>
      <c r="K41" s="36">
        <f t="shared" ref="K41" si="10">SUM(K24:K40)</f>
        <v>24027511.799999997</v>
      </c>
      <c r="L41" s="36">
        <f>SUM(L24:L40)</f>
        <v>17846978.920000002</v>
      </c>
      <c r="M41" s="36">
        <f t="shared" ref="M41" si="11">SUM(M24:M40)</f>
        <v>2917558.5300000003</v>
      </c>
      <c r="N41" s="36">
        <f t="shared" ref="N41" si="12">SUM(N24:N40)</f>
        <v>20764537.450000003</v>
      </c>
      <c r="O41" s="34">
        <v>19328611.420000002</v>
      </c>
      <c r="P41" s="34">
        <v>12499656.300000001</v>
      </c>
      <c r="Q41" s="34">
        <v>31828267.719999999</v>
      </c>
    </row>
    <row r="42" spans="1:18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8"/>
      <c r="P42" s="47"/>
      <c r="Q42" s="47"/>
    </row>
    <row r="43" spans="1:18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9"/>
      <c r="P43" s="35"/>
      <c r="Q43" s="48"/>
      <c r="R43" s="31"/>
    </row>
    <row r="44" spans="1:18" x14ac:dyDescent="0.25">
      <c r="B44" s="50"/>
      <c r="C44" s="35"/>
      <c r="D44" s="35"/>
      <c r="E44" s="35"/>
      <c r="F44" s="51"/>
      <c r="G44" s="51"/>
      <c r="H44" s="51"/>
      <c r="I44" s="35"/>
      <c r="J44" s="35"/>
      <c r="K44" s="35"/>
      <c r="L44" s="35"/>
      <c r="M44" s="35"/>
      <c r="N44" s="35"/>
      <c r="O44" s="47"/>
      <c r="P44" s="35"/>
      <c r="Q44" s="35"/>
      <c r="R44" s="37"/>
    </row>
    <row r="45" spans="1:18" x14ac:dyDescent="0.25">
      <c r="B45" s="52"/>
      <c r="C45" s="35"/>
      <c r="D45" s="35"/>
      <c r="E45" s="35"/>
      <c r="F45" s="51"/>
      <c r="G45" s="51"/>
      <c r="H45" s="51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x14ac:dyDescent="0.25">
      <c r="B46" s="4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7"/>
    </row>
    <row r="47" spans="1:18" x14ac:dyDescent="0.25">
      <c r="B47" s="4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7"/>
    </row>
    <row r="48" spans="1:18" x14ac:dyDescent="0.25">
      <c r="B48" s="4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7"/>
    </row>
    <row r="49" spans="2:18" x14ac:dyDescent="0.25"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1"/>
    </row>
    <row r="50" spans="2:18" x14ac:dyDescent="0.25"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1"/>
    </row>
    <row r="51" spans="2:18" x14ac:dyDescent="0.25">
      <c r="B51" s="4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1"/>
    </row>
    <row r="52" spans="2:18" x14ac:dyDescent="0.25">
      <c r="B52" s="4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1"/>
    </row>
    <row r="53" spans="2:18" x14ac:dyDescent="0.25">
      <c r="B53" s="4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2:18" x14ac:dyDescent="0.25">
      <c r="B54" s="4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2:18" x14ac:dyDescent="0.25">
      <c r="B55" s="39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2:18" x14ac:dyDescent="0.25">
      <c r="B56" s="4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8" x14ac:dyDescent="0.25">
      <c r="B57" s="4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8" x14ac:dyDescent="0.25">
      <c r="B58" s="4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8" x14ac:dyDescent="0.25">
      <c r="B59" s="4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5"/>
      <c r="Q59" s="38"/>
    </row>
    <row r="60" spans="2:18" x14ac:dyDescent="0.25">
      <c r="B60" s="3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5"/>
      <c r="Q60" s="35"/>
    </row>
    <row r="61" spans="2:18" x14ac:dyDescent="0.25"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5"/>
      <c r="Q61" s="35"/>
    </row>
    <row r="62" spans="2:18" x14ac:dyDescent="0.25">
      <c r="B62" s="4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5"/>
      <c r="Q62" s="35"/>
    </row>
    <row r="63" spans="2:18" x14ac:dyDescent="0.25"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5"/>
      <c r="Q63" s="35"/>
    </row>
    <row r="64" spans="2:18" x14ac:dyDescent="0.25">
      <c r="B64" s="4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5"/>
      <c r="Q64" s="35"/>
    </row>
    <row r="65" spans="2:17" x14ac:dyDescent="0.25"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5"/>
      <c r="Q65" s="35"/>
    </row>
    <row r="66" spans="2:17" x14ac:dyDescent="0.25">
      <c r="B66" s="4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5"/>
      <c r="Q66" s="35"/>
    </row>
    <row r="67" spans="2:17" x14ac:dyDescent="0.25">
      <c r="B67" s="4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5"/>
      <c r="Q67" s="35"/>
    </row>
    <row r="68" spans="2:17" x14ac:dyDescent="0.25">
      <c r="B68" s="4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5"/>
      <c r="Q68" s="35"/>
    </row>
    <row r="69" spans="2:17" x14ac:dyDescent="0.25">
      <c r="B69" s="4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5"/>
      <c r="Q69" s="35"/>
    </row>
    <row r="70" spans="2:17" x14ac:dyDescent="0.25">
      <c r="B70" s="4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Q70" s="35"/>
    </row>
    <row r="71" spans="2:17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2:17" x14ac:dyDescent="0.25">
      <c r="B72" s="38"/>
    </row>
  </sheetData>
  <mergeCells count="13">
    <mergeCell ref="O22:Q22"/>
    <mergeCell ref="O6:Q6"/>
    <mergeCell ref="L6:N6"/>
    <mergeCell ref="L22:N22"/>
    <mergeCell ref="C22:E22"/>
    <mergeCell ref="F22:H22"/>
    <mergeCell ref="I22:K22"/>
    <mergeCell ref="I6:K6"/>
    <mergeCell ref="F6:H6"/>
    <mergeCell ref="B16:G16"/>
    <mergeCell ref="B17:G17"/>
    <mergeCell ref="C6:E6"/>
    <mergeCell ref="B6:B7"/>
  </mergeCells>
  <pageMargins left="0.25" right="0.25" top="0.41" bottom="0.75" header="0.3" footer="0.3"/>
  <pageSetup paperSize="9" scale="81" fitToHeight="0" orientation="landscape" r:id="rId1"/>
  <headerFooter alignWithMargins="0"/>
  <webPublishItems count="3">
    <webPublishItem id="24769" divId="2_5_3_24769" sourceType="range" sourceRef="A1:R19" destinationFile="\\gpaq\gpaqssl\lldades\indicadors\2017\2_5_3.htm"/>
    <webPublishItem id="10663" divId="2_5_3_10663" sourceType="range" sourceRef="A4:R21" destinationFile="G:\GPAQ\GPAQ-COMU\Estadístiques internes\LLIBREDA\Lldades 2017\apartats\Per penjar\2015\2_5_3.htm"/>
    <webPublishItem id="115" divId="2_5_3_115" sourceType="range" sourceRef="A5:R19" destinationFile="\\reid\inetpub\gpaqssl\lldades\indicadors\2019\2_5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253</vt:lpstr>
      <vt:lpstr>'253'!Títols_per_imprimir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2011-09-02T11:46:37Z</dcterms:created>
  <dcterms:modified xsi:type="dcterms:W3CDTF">2022-03-14T11:55:49Z</dcterms:modified>
</cp:coreProperties>
</file>