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23040" windowHeight="10596"/>
  </bookViews>
  <sheets>
    <sheet name="252" sheetId="1" r:id="rId1"/>
  </sheets>
  <definedNames>
    <definedName name="_xlnm.Print_Titles" localSheetId="0">'252'!$1:$4</definedName>
  </definedNames>
  <calcPr calcId="162913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J9" i="1"/>
  <c r="I9" i="1"/>
  <c r="G9" i="1"/>
  <c r="F9" i="1"/>
  <c r="D9" i="1"/>
  <c r="C9" i="1"/>
  <c r="P10" i="1"/>
  <c r="O10" i="1"/>
  <c r="Q10" i="1" s="1"/>
  <c r="Q9" i="1"/>
  <c r="P8" i="1"/>
  <c r="O8" i="1"/>
  <c r="Q8" i="1" s="1"/>
  <c r="P7" i="1"/>
  <c r="O7" i="1"/>
  <c r="Q7" i="1" s="1"/>
  <c r="P6" i="1"/>
  <c r="O6" i="1"/>
  <c r="Q6" i="1" s="1"/>
  <c r="P5" i="1"/>
  <c r="P11" i="1" s="1"/>
  <c r="O5" i="1"/>
  <c r="Q5" i="1" s="1"/>
  <c r="Q11" i="1" l="1"/>
  <c r="O11" i="1"/>
  <c r="L6" i="1"/>
  <c r="M10" i="1"/>
  <c r="M8" i="1"/>
  <c r="M7" i="1"/>
  <c r="M6" i="1"/>
  <c r="M5" i="1"/>
  <c r="L10" i="1"/>
  <c r="L8" i="1"/>
  <c r="L7" i="1"/>
  <c r="L5" i="1"/>
  <c r="J10" i="1"/>
  <c r="J8" i="1"/>
  <c r="J7" i="1"/>
  <c r="J6" i="1"/>
  <c r="J5" i="1"/>
  <c r="I10" i="1"/>
  <c r="I8" i="1"/>
  <c r="I7" i="1"/>
  <c r="K7" i="1" s="1"/>
  <c r="I6" i="1"/>
  <c r="I5" i="1"/>
  <c r="G10" i="1"/>
  <c r="G8" i="1"/>
  <c r="G7" i="1"/>
  <c r="G6" i="1"/>
  <c r="G5" i="1"/>
  <c r="F10" i="1"/>
  <c r="F8" i="1"/>
  <c r="F7" i="1"/>
  <c r="H7" i="1" s="1"/>
  <c r="F6" i="1"/>
  <c r="F5" i="1"/>
  <c r="D10" i="1"/>
  <c r="D8" i="1"/>
  <c r="D7" i="1"/>
  <c r="D6" i="1"/>
  <c r="D5" i="1"/>
  <c r="C7" i="1"/>
  <c r="C6" i="1"/>
  <c r="C10" i="1"/>
  <c r="C37" i="1"/>
  <c r="C8" i="1"/>
  <c r="C5" i="1"/>
  <c r="E7" i="1" l="1"/>
  <c r="N7" i="1"/>
  <c r="N10" i="1"/>
  <c r="H10" i="1"/>
  <c r="K8" i="1"/>
  <c r="H8" i="1"/>
  <c r="E8" i="1"/>
  <c r="H9" i="1"/>
  <c r="E6" i="1"/>
  <c r="N5" i="1"/>
  <c r="H5" i="1"/>
  <c r="H6" i="1" l="1"/>
  <c r="E9" i="1"/>
  <c r="N8" i="1"/>
  <c r="K10" i="1"/>
  <c r="K5" i="1"/>
  <c r="E10" i="1"/>
  <c r="K6" i="1"/>
  <c r="E5" i="1"/>
  <c r="N6" i="1"/>
  <c r="K9" i="1"/>
  <c r="D37" i="1"/>
  <c r="E37" i="1"/>
  <c r="F37" i="1"/>
  <c r="G37" i="1"/>
  <c r="H37" i="1"/>
  <c r="I37" i="1"/>
  <c r="J37" i="1"/>
  <c r="K37" i="1"/>
  <c r="L37" i="1"/>
  <c r="M37" i="1"/>
  <c r="N37" i="1"/>
  <c r="E11" i="1" l="1"/>
  <c r="F11" i="1"/>
  <c r="J11" i="1"/>
  <c r="C11" i="1"/>
  <c r="L11" i="1"/>
  <c r="D11" i="1"/>
  <c r="M11" i="1"/>
  <c r="G11" i="1"/>
  <c r="I11" i="1"/>
  <c r="K11" i="1"/>
  <c r="H11" i="1" l="1"/>
  <c r="N11" i="1"/>
</calcChain>
</file>

<file path=xl/sharedStrings.xml><?xml version="1.0" encoding="utf-8"?>
<sst xmlns="http://schemas.openxmlformats.org/spreadsheetml/2006/main" count="59" uniqueCount="33">
  <si>
    <t>Total</t>
  </si>
  <si>
    <t>Ens vinculats</t>
  </si>
  <si>
    <t>Universitat</t>
  </si>
  <si>
    <t>Finalitat</t>
  </si>
  <si>
    <t>RECURSOS D'R+D COMPETITIUS PER DESTINACIÓ</t>
  </si>
  <si>
    <t>Recursos humans</t>
  </si>
  <si>
    <t>Grups i xarxes</t>
  </si>
  <si>
    <t>Altres</t>
  </si>
  <si>
    <t>Explotació de know-how</t>
  </si>
  <si>
    <t>Destinació</t>
  </si>
  <si>
    <t>Import universitat</t>
  </si>
  <si>
    <t>Import ens vinculat</t>
  </si>
  <si>
    <t>TOTAL</t>
  </si>
  <si>
    <t>COMPETITIU</t>
  </si>
  <si>
    <t>Premis a projectes</t>
  </si>
  <si>
    <t>Per a projectes</t>
  </si>
  <si>
    <t>Accions complementàries a projectes</t>
  </si>
  <si>
    <t>Per a infraestructures</t>
  </si>
  <si>
    <t>Beques</t>
  </si>
  <si>
    <t>Contractes</t>
  </si>
  <si>
    <t>Mobilitat</t>
  </si>
  <si>
    <t>Premis</t>
  </si>
  <si>
    <t>Cursos, congressos i seminaris</t>
  </si>
  <si>
    <t>Difusió i promoció de la Ciència</t>
  </si>
  <si>
    <t>Programes de formació</t>
  </si>
  <si>
    <t>Altres accions complementèries o especials</t>
  </si>
  <si>
    <t>Per a Grups i xarxes</t>
  </si>
  <si>
    <t>Valorització del coneixement</t>
  </si>
  <si>
    <t>Càtedres d'empresa (si no són exclusivament de docència)</t>
  </si>
  <si>
    <t>Altres (*)</t>
  </si>
  <si>
    <t>Projectes R+D</t>
  </si>
  <si>
    <t>Accions complementàries</t>
  </si>
  <si>
    <t>Spin-OFF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</si>
</sst>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6" fillId="4" borderId="4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164" fontId="12" fillId="6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4" fontId="9" fillId="6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4"/>
  <sheetViews>
    <sheetView showGridLines="0" tabSelected="1" workbookViewId="0">
      <selection activeCell="E17" sqref="E17"/>
    </sheetView>
  </sheetViews>
  <sheetFormatPr defaultColWidth="9.109375" defaultRowHeight="13.2" x14ac:dyDescent="0.25"/>
  <cols>
    <col min="1" max="1" width="0.5546875" style="1" customWidth="1"/>
    <col min="2" max="2" width="29.77734375" style="1" customWidth="1"/>
    <col min="3" max="16" width="11" style="1" customWidth="1"/>
    <col min="17" max="17" width="11.33203125" style="1" customWidth="1"/>
    <col min="18" max="18" width="0.5546875" style="1" customWidth="1"/>
    <col min="19" max="19" width="10.88671875" style="1" customWidth="1"/>
    <col min="20" max="16384" width="9.109375" style="1"/>
  </cols>
  <sheetData>
    <row r="1" spans="1:22" ht="17.25" customHeight="1" x14ac:dyDescent="0.25">
      <c r="B1" s="2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3.75" customHeight="1" x14ac:dyDescent="0.2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22" ht="19.5" customHeight="1" x14ac:dyDescent="0.25">
      <c r="A3" s="10"/>
      <c r="B3" s="43" t="s">
        <v>3</v>
      </c>
      <c r="C3" s="39">
        <v>2015</v>
      </c>
      <c r="D3" s="40"/>
      <c r="E3" s="41"/>
      <c r="F3" s="39">
        <v>2016</v>
      </c>
      <c r="G3" s="40"/>
      <c r="H3" s="41"/>
      <c r="I3" s="39">
        <v>2017</v>
      </c>
      <c r="J3" s="40"/>
      <c r="K3" s="41"/>
      <c r="L3" s="39">
        <v>2018</v>
      </c>
      <c r="M3" s="40"/>
      <c r="N3" s="41"/>
      <c r="O3" s="39">
        <v>2019</v>
      </c>
      <c r="P3" s="40"/>
      <c r="Q3" s="41"/>
      <c r="R3" s="11"/>
    </row>
    <row r="4" spans="1:22" ht="28.2" customHeight="1" x14ac:dyDescent="0.25">
      <c r="A4" s="10"/>
      <c r="B4" s="43"/>
      <c r="C4" s="4" t="s">
        <v>2</v>
      </c>
      <c r="D4" s="4" t="s">
        <v>1</v>
      </c>
      <c r="E4" s="4" t="s">
        <v>0</v>
      </c>
      <c r="F4" s="4" t="s">
        <v>2</v>
      </c>
      <c r="G4" s="4" t="s">
        <v>1</v>
      </c>
      <c r="H4" s="4" t="s">
        <v>0</v>
      </c>
      <c r="I4" s="4" t="s">
        <v>2</v>
      </c>
      <c r="J4" s="4" t="s">
        <v>1</v>
      </c>
      <c r="K4" s="4" t="s">
        <v>0</v>
      </c>
      <c r="L4" s="4" t="s">
        <v>2</v>
      </c>
      <c r="M4" s="4" t="s">
        <v>1</v>
      </c>
      <c r="N4" s="4" t="s">
        <v>0</v>
      </c>
      <c r="O4" s="4" t="s">
        <v>2</v>
      </c>
      <c r="P4" s="4" t="s">
        <v>1</v>
      </c>
      <c r="Q4" s="4" t="s">
        <v>0</v>
      </c>
      <c r="R4" s="11"/>
    </row>
    <row r="5" spans="1:22" ht="19.5" customHeight="1" x14ac:dyDescent="0.25">
      <c r="A5" s="10"/>
      <c r="B5" s="5" t="s">
        <v>30</v>
      </c>
      <c r="C5" s="12">
        <f>C19+C18+C20</f>
        <v>25783112.57</v>
      </c>
      <c r="D5" s="12">
        <f>D19+D18+D20</f>
        <v>8556295.0999999996</v>
      </c>
      <c r="E5" s="12">
        <f>+C5+D5</f>
        <v>34339407.670000002</v>
      </c>
      <c r="F5" s="12">
        <f>F19+F18+F20</f>
        <v>38662188.68</v>
      </c>
      <c r="G5" s="12">
        <f>G19+G18+G20</f>
        <v>3176330.55</v>
      </c>
      <c r="H5" s="12">
        <f>+F5+G5</f>
        <v>41838519.229999997</v>
      </c>
      <c r="I5" s="12">
        <f>I19+I18+I20</f>
        <v>22180066.34</v>
      </c>
      <c r="J5" s="12">
        <f>J19+J18+J20</f>
        <v>1835486</v>
      </c>
      <c r="K5" s="12">
        <f>+I5+J5</f>
        <v>24015552.34</v>
      </c>
      <c r="L5" s="12">
        <f>L19+L18+L20</f>
        <v>20092062.510000002</v>
      </c>
      <c r="M5" s="12">
        <f>M19+M18+M20</f>
        <v>10987192.74</v>
      </c>
      <c r="N5" s="12">
        <f>+L5+M5</f>
        <v>31079255.25</v>
      </c>
      <c r="O5" s="12">
        <f>O19+O18+O20</f>
        <v>21960693.210000001</v>
      </c>
      <c r="P5" s="12">
        <f>P19+P18+P20</f>
        <v>6134390.3499999996</v>
      </c>
      <c r="Q5" s="12">
        <f>+O5+P5</f>
        <v>28095083.560000002</v>
      </c>
      <c r="R5" s="11"/>
    </row>
    <row r="6" spans="1:22" ht="19.5" customHeight="1" x14ac:dyDescent="0.25">
      <c r="A6" s="10"/>
      <c r="B6" s="3" t="s">
        <v>5</v>
      </c>
      <c r="C6" s="13">
        <f>C22+C23+C24+C25</f>
        <v>12809658.18</v>
      </c>
      <c r="D6" s="13">
        <f>D22+D23+D24+D25</f>
        <v>200350</v>
      </c>
      <c r="E6" s="13">
        <f t="shared" ref="E6:E10" si="0">+C6+D6</f>
        <v>13010008.18</v>
      </c>
      <c r="F6" s="13">
        <f>F22+F23+F24+F25</f>
        <v>4439189.3900000006</v>
      </c>
      <c r="G6" s="13">
        <f>G22+G23+G24+G25</f>
        <v>0</v>
      </c>
      <c r="H6" s="13">
        <f t="shared" ref="H6:H10" si="1">+F6+G6</f>
        <v>4439189.3900000006</v>
      </c>
      <c r="I6" s="13">
        <f>I22+I23+I24+I25</f>
        <v>8888540.4199999999</v>
      </c>
      <c r="J6" s="13">
        <f>J22+J23+J24+J25</f>
        <v>665867.52000000002</v>
      </c>
      <c r="K6" s="13">
        <f t="shared" ref="K6:K10" si="2">+I6+J6</f>
        <v>9554407.9399999995</v>
      </c>
      <c r="L6" s="13">
        <f>L22+L23+L24+L25</f>
        <v>6526880.3100000005</v>
      </c>
      <c r="M6" s="13">
        <f>M22+M23+M24+M25</f>
        <v>0</v>
      </c>
      <c r="N6" s="13">
        <f t="shared" ref="N6:N10" si="3">+L6+M6</f>
        <v>6526880.3100000005</v>
      </c>
      <c r="O6" s="13">
        <f>O22+O23+O24+O25</f>
        <v>11654359.780000001</v>
      </c>
      <c r="P6" s="13">
        <f>P22+P23+P24+P25</f>
        <v>605858.45000000007</v>
      </c>
      <c r="Q6" s="13">
        <f t="shared" ref="Q6" si="4">+O6+P6</f>
        <v>12260218.23</v>
      </c>
      <c r="R6" s="11"/>
    </row>
    <row r="7" spans="1:22" ht="19.5" customHeight="1" x14ac:dyDescent="0.25">
      <c r="A7" s="10"/>
      <c r="B7" s="5" t="s">
        <v>31</v>
      </c>
      <c r="C7" s="12">
        <f>+C26+C27+C28+C29</f>
        <v>337613.85</v>
      </c>
      <c r="D7" s="12">
        <f>+D26+D27+D28+D29</f>
        <v>283140</v>
      </c>
      <c r="E7" s="12">
        <f>+C7+D7</f>
        <v>620753.85</v>
      </c>
      <c r="F7" s="12">
        <f>+F26+F27+F28+F29</f>
        <v>345453.92000000004</v>
      </c>
      <c r="G7" s="12">
        <f>+G26+G27+G28+G29</f>
        <v>458873.22</v>
      </c>
      <c r="H7" s="12">
        <f>+F7+G7</f>
        <v>804327.14</v>
      </c>
      <c r="I7" s="12">
        <f>+I26+I27+I28+I29</f>
        <v>318125.90000000002</v>
      </c>
      <c r="J7" s="12">
        <f>+J26+J27+J28+J29</f>
        <v>0</v>
      </c>
      <c r="K7" s="12">
        <f>+I7+J7</f>
        <v>318125.90000000002</v>
      </c>
      <c r="L7" s="12">
        <f>+L26+L27+L28+L29</f>
        <v>1275103.05</v>
      </c>
      <c r="M7" s="12">
        <f>+M26+M27+M28+M29</f>
        <v>96800</v>
      </c>
      <c r="N7" s="12">
        <f>+L7+M7</f>
        <v>1371903.05</v>
      </c>
      <c r="O7" s="12">
        <f>+O26+O27+O28+O29</f>
        <v>982042.26</v>
      </c>
      <c r="P7" s="12">
        <f>+P26+P27+P28+P29</f>
        <v>0</v>
      </c>
      <c r="Q7" s="12">
        <f>+O7+P7</f>
        <v>982042.26</v>
      </c>
      <c r="R7" s="11"/>
    </row>
    <row r="8" spans="1:22" ht="19.5" customHeight="1" x14ac:dyDescent="0.25">
      <c r="A8" s="10"/>
      <c r="B8" s="3" t="s">
        <v>6</v>
      </c>
      <c r="C8" s="13">
        <f>C30</f>
        <v>641099.59</v>
      </c>
      <c r="D8" s="13">
        <f>D30</f>
        <v>214250</v>
      </c>
      <c r="E8" s="13">
        <f>+C8+D8</f>
        <v>855349.59</v>
      </c>
      <c r="F8" s="13">
        <f>F30</f>
        <v>210114.06</v>
      </c>
      <c r="G8" s="13">
        <f>G30</f>
        <v>0</v>
      </c>
      <c r="H8" s="13">
        <f>+F8+G8</f>
        <v>210114.06</v>
      </c>
      <c r="I8" s="13">
        <f>I30</f>
        <v>451632.52</v>
      </c>
      <c r="J8" s="13">
        <f>J30</f>
        <v>0</v>
      </c>
      <c r="K8" s="13">
        <f>+I8+J8</f>
        <v>451632.52</v>
      </c>
      <c r="L8" s="13">
        <f>L30</f>
        <v>1975968.65</v>
      </c>
      <c r="M8" s="13">
        <f>M30</f>
        <v>416508.21</v>
      </c>
      <c r="N8" s="13">
        <f>+L8+M8</f>
        <v>2392476.86</v>
      </c>
      <c r="O8" s="13">
        <f>O30</f>
        <v>158290.48000000001</v>
      </c>
      <c r="P8" s="13">
        <f>P30</f>
        <v>155200</v>
      </c>
      <c r="Q8" s="13">
        <f>+O8+P8</f>
        <v>313490.48</v>
      </c>
      <c r="R8" s="11"/>
    </row>
    <row r="9" spans="1:22" ht="19.5" customHeight="1" x14ac:dyDescent="0.25">
      <c r="A9" s="10"/>
      <c r="B9" s="5" t="s">
        <v>8</v>
      </c>
      <c r="C9" s="12">
        <f>C31+C32</f>
        <v>0</v>
      </c>
      <c r="D9" s="12">
        <f>D31+D32</f>
        <v>0</v>
      </c>
      <c r="E9" s="12">
        <f>+C9+D9</f>
        <v>0</v>
      </c>
      <c r="F9" s="12">
        <f>F31+F32</f>
        <v>0</v>
      </c>
      <c r="G9" s="12">
        <f>G31+G32</f>
        <v>0</v>
      </c>
      <c r="H9" s="12">
        <f>+F9+G9</f>
        <v>0</v>
      </c>
      <c r="I9" s="12">
        <f>I31+I32</f>
        <v>385656.59</v>
      </c>
      <c r="J9" s="12">
        <f>J31+J32</f>
        <v>0</v>
      </c>
      <c r="K9" s="12">
        <f>+I9+J9</f>
        <v>385656.59</v>
      </c>
      <c r="L9" s="12">
        <f>L31+L32</f>
        <v>2586860.9</v>
      </c>
      <c r="M9" s="12">
        <f>M31+M32</f>
        <v>154000</v>
      </c>
      <c r="N9" s="12">
        <f>+L9+M9</f>
        <v>2740860.9</v>
      </c>
      <c r="O9" s="12">
        <f>O31+O32</f>
        <v>3731324.02</v>
      </c>
      <c r="P9" s="12">
        <f>P31+P32</f>
        <v>411937.25</v>
      </c>
      <c r="Q9" s="12">
        <f>+O9+P9</f>
        <v>4143261.27</v>
      </c>
      <c r="R9" s="11"/>
    </row>
    <row r="10" spans="1:22" ht="19.5" customHeight="1" x14ac:dyDescent="0.25">
      <c r="A10" s="10"/>
      <c r="B10" s="3" t="s">
        <v>7</v>
      </c>
      <c r="C10" s="13">
        <f>C21+C33</f>
        <v>205900</v>
      </c>
      <c r="D10" s="13">
        <f>D21+D33</f>
        <v>0</v>
      </c>
      <c r="E10" s="13">
        <f t="shared" si="0"/>
        <v>205900</v>
      </c>
      <c r="F10" s="13">
        <f>F21+F33</f>
        <v>65.39</v>
      </c>
      <c r="G10" s="13">
        <f>G21+G33</f>
        <v>0</v>
      </c>
      <c r="H10" s="13">
        <f t="shared" si="1"/>
        <v>65.39</v>
      </c>
      <c r="I10" s="13">
        <f>I21+I33</f>
        <v>0</v>
      </c>
      <c r="J10" s="13">
        <f>J21+J33</f>
        <v>0</v>
      </c>
      <c r="K10" s="13">
        <f t="shared" si="2"/>
        <v>0</v>
      </c>
      <c r="L10" s="13">
        <f>L21+L33</f>
        <v>586016.37</v>
      </c>
      <c r="M10" s="13">
        <f>M21+M33</f>
        <v>0</v>
      </c>
      <c r="N10" s="13">
        <f t="shared" si="3"/>
        <v>586016.37</v>
      </c>
      <c r="O10" s="13">
        <f>O21+O33</f>
        <v>275380.67</v>
      </c>
      <c r="P10" s="13">
        <f>P21+P33</f>
        <v>0</v>
      </c>
      <c r="Q10" s="13">
        <f t="shared" ref="Q10" si="5">+O10+P10</f>
        <v>275380.67</v>
      </c>
      <c r="R10" s="11"/>
    </row>
    <row r="11" spans="1:22" ht="19.5" customHeight="1" x14ac:dyDescent="0.25">
      <c r="A11" s="10"/>
      <c r="B11" s="15" t="s">
        <v>0</v>
      </c>
      <c r="C11" s="14">
        <f t="shared" ref="C11:N11" si="6">SUM(C5:C10)</f>
        <v>39777384.190000005</v>
      </c>
      <c r="D11" s="14">
        <f t="shared" si="6"/>
        <v>9254035.0999999996</v>
      </c>
      <c r="E11" s="14">
        <f t="shared" si="6"/>
        <v>49031419.290000007</v>
      </c>
      <c r="F11" s="14">
        <f t="shared" si="6"/>
        <v>43657011.440000005</v>
      </c>
      <c r="G11" s="14">
        <f t="shared" si="6"/>
        <v>3635203.7699999996</v>
      </c>
      <c r="H11" s="14">
        <f t="shared" si="6"/>
        <v>47292215.210000001</v>
      </c>
      <c r="I11" s="14">
        <f t="shared" si="6"/>
        <v>32224021.769999996</v>
      </c>
      <c r="J11" s="14">
        <f t="shared" si="6"/>
        <v>2501353.52</v>
      </c>
      <c r="K11" s="14">
        <f t="shared" si="6"/>
        <v>34725375.290000007</v>
      </c>
      <c r="L11" s="14">
        <f t="shared" si="6"/>
        <v>33042891.789999999</v>
      </c>
      <c r="M11" s="14">
        <f t="shared" si="6"/>
        <v>11654500.950000001</v>
      </c>
      <c r="N11" s="14">
        <f t="shared" si="6"/>
        <v>44697392.739999995</v>
      </c>
      <c r="O11" s="14">
        <f t="shared" ref="O11" si="7">SUM(O5:O10)</f>
        <v>38762090.420000002</v>
      </c>
      <c r="P11" s="14">
        <f t="shared" ref="P11" si="8">SUM(P5:P10)</f>
        <v>7307386.0499999998</v>
      </c>
      <c r="Q11" s="14">
        <f t="shared" ref="Q11" si="9">SUM(Q5:Q10)</f>
        <v>46069476.470000006</v>
      </c>
      <c r="R11" s="11"/>
    </row>
    <row r="12" spans="1:22" ht="4.8" customHeight="1" x14ac:dyDescent="0.2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22" ht="19.5" customHeight="1" x14ac:dyDescent="0.25">
      <c r="A13" s="1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6"/>
    </row>
    <row r="14" spans="1:22" ht="19.5" customHeight="1" x14ac:dyDescent="0.25">
      <c r="A14" s="1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6"/>
    </row>
    <row r="15" spans="1:22" x14ac:dyDescent="0.25">
      <c r="A15" s="34"/>
      <c r="B15" s="26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2" x14ac:dyDescent="0.2">
      <c r="A16" s="34"/>
      <c r="B16" s="22"/>
      <c r="C16" s="42">
        <v>2015</v>
      </c>
      <c r="D16" s="42"/>
      <c r="E16" s="42"/>
      <c r="F16" s="42">
        <v>2016</v>
      </c>
      <c r="G16" s="42"/>
      <c r="H16" s="42"/>
      <c r="I16" s="42">
        <v>2017</v>
      </c>
      <c r="J16" s="42"/>
      <c r="K16" s="42"/>
      <c r="L16" s="42">
        <v>2018</v>
      </c>
      <c r="M16" s="42"/>
      <c r="N16" s="42"/>
      <c r="O16" s="42">
        <v>2019</v>
      </c>
      <c r="P16" s="42"/>
      <c r="Q16" s="42"/>
      <c r="S16" s="38"/>
      <c r="T16" s="38"/>
      <c r="U16" s="38"/>
      <c r="V16" s="16"/>
    </row>
    <row r="17" spans="1:22" ht="20.399999999999999" customHeight="1" x14ac:dyDescent="0.2">
      <c r="A17" s="34"/>
      <c r="B17" s="22" t="s">
        <v>9</v>
      </c>
      <c r="C17" s="23" t="s">
        <v>10</v>
      </c>
      <c r="D17" s="23" t="s">
        <v>11</v>
      </c>
      <c r="E17" s="23" t="s">
        <v>12</v>
      </c>
      <c r="F17" s="23" t="s">
        <v>10</v>
      </c>
      <c r="G17" s="23" t="s">
        <v>11</v>
      </c>
      <c r="H17" s="23" t="s">
        <v>12</v>
      </c>
      <c r="I17" s="23" t="s">
        <v>10</v>
      </c>
      <c r="J17" s="23" t="s">
        <v>11</v>
      </c>
      <c r="K17" s="23" t="s">
        <v>12</v>
      </c>
      <c r="L17" s="23" t="s">
        <v>10</v>
      </c>
      <c r="M17" s="23" t="s">
        <v>11</v>
      </c>
      <c r="N17" s="23" t="s">
        <v>12</v>
      </c>
      <c r="O17" s="23" t="s">
        <v>10</v>
      </c>
      <c r="P17" s="23" t="s">
        <v>11</v>
      </c>
      <c r="Q17" s="23" t="s">
        <v>12</v>
      </c>
      <c r="S17" s="29"/>
      <c r="T17" s="29"/>
      <c r="U17" s="29"/>
      <c r="V17" s="16"/>
    </row>
    <row r="18" spans="1:22" s="17" customFormat="1" x14ac:dyDescent="0.25">
      <c r="A18" s="26"/>
      <c r="B18" s="22" t="s">
        <v>14</v>
      </c>
      <c r="C18" s="24"/>
      <c r="D18" s="24"/>
      <c r="E18" s="24"/>
      <c r="F18" s="24"/>
      <c r="G18" s="24"/>
      <c r="H18" s="24"/>
      <c r="I18" s="24">
        <v>36476</v>
      </c>
      <c r="J18" s="24">
        <v>0</v>
      </c>
      <c r="K18" s="24">
        <v>36476</v>
      </c>
      <c r="L18" s="24"/>
      <c r="M18" s="24"/>
      <c r="N18" s="24"/>
      <c r="O18" s="33">
        <v>59087</v>
      </c>
      <c r="P18" s="33">
        <v>0</v>
      </c>
      <c r="Q18" s="33">
        <v>59087</v>
      </c>
      <c r="S18" s="31"/>
      <c r="T18" s="31"/>
      <c r="U18" s="31"/>
      <c r="V18" s="32"/>
    </row>
    <row r="19" spans="1:22" s="17" customFormat="1" x14ac:dyDescent="0.25">
      <c r="A19" s="26"/>
      <c r="B19" s="22" t="s">
        <v>15</v>
      </c>
      <c r="C19" s="24">
        <v>25684538.57</v>
      </c>
      <c r="D19" s="24">
        <v>8500295.0999999996</v>
      </c>
      <c r="E19" s="24">
        <v>34184833.670000002</v>
      </c>
      <c r="F19" s="24">
        <v>38662188.68</v>
      </c>
      <c r="G19" s="24">
        <v>3176330.55</v>
      </c>
      <c r="H19" s="24">
        <v>41838519.229999997</v>
      </c>
      <c r="I19" s="24">
        <v>21991090.34</v>
      </c>
      <c r="J19" s="24">
        <v>1819986</v>
      </c>
      <c r="K19" s="24">
        <v>23811076.34</v>
      </c>
      <c r="L19" s="24">
        <v>20037912.510000002</v>
      </c>
      <c r="M19" s="24">
        <v>10987192.74</v>
      </c>
      <c r="N19" s="24">
        <v>31025105.25</v>
      </c>
      <c r="O19" s="33">
        <v>21628522.210000001</v>
      </c>
      <c r="P19" s="33">
        <v>6134390.3499999996</v>
      </c>
      <c r="Q19" s="33">
        <v>27762912.559999999</v>
      </c>
      <c r="S19" s="31"/>
      <c r="T19" s="31"/>
      <c r="U19" s="31"/>
      <c r="V19" s="32"/>
    </row>
    <row r="20" spans="1:22" x14ac:dyDescent="0.25">
      <c r="A20" s="34"/>
      <c r="B20" s="22" t="s">
        <v>16</v>
      </c>
      <c r="C20" s="24">
        <v>98574</v>
      </c>
      <c r="D20" s="24">
        <v>56000</v>
      </c>
      <c r="E20" s="24">
        <v>154574</v>
      </c>
      <c r="F20" s="24"/>
      <c r="G20" s="24"/>
      <c r="H20" s="24"/>
      <c r="I20" s="24">
        <v>152500</v>
      </c>
      <c r="J20" s="24">
        <v>15500</v>
      </c>
      <c r="K20" s="24">
        <v>168000</v>
      </c>
      <c r="L20" s="24">
        <v>54150</v>
      </c>
      <c r="M20" s="24">
        <v>0</v>
      </c>
      <c r="N20" s="24">
        <v>54150</v>
      </c>
      <c r="O20" s="33">
        <v>273084</v>
      </c>
      <c r="P20" s="33">
        <v>0</v>
      </c>
      <c r="Q20" s="33">
        <v>273084</v>
      </c>
      <c r="S20" s="31"/>
      <c r="T20" s="31"/>
      <c r="U20" s="31"/>
      <c r="V20" s="16"/>
    </row>
    <row r="21" spans="1:22" x14ac:dyDescent="0.25">
      <c r="A21" s="34"/>
      <c r="B21" s="22" t="s">
        <v>17</v>
      </c>
      <c r="C21" s="24">
        <v>5900</v>
      </c>
      <c r="D21" s="24">
        <v>0</v>
      </c>
      <c r="E21" s="24">
        <v>5900</v>
      </c>
      <c r="F21" s="24">
        <v>65.39</v>
      </c>
      <c r="G21" s="24">
        <v>0</v>
      </c>
      <c r="H21" s="24">
        <v>65.39</v>
      </c>
      <c r="I21" s="24"/>
      <c r="J21" s="24"/>
      <c r="K21" s="24"/>
      <c r="L21" s="24">
        <v>586016.37</v>
      </c>
      <c r="M21" s="24">
        <v>0</v>
      </c>
      <c r="N21" s="24">
        <v>586016.37</v>
      </c>
      <c r="O21" s="33">
        <v>275380.67</v>
      </c>
      <c r="P21" s="33">
        <v>0</v>
      </c>
      <c r="Q21" s="33">
        <v>275380.67</v>
      </c>
      <c r="S21" s="31"/>
      <c r="T21" s="31"/>
      <c r="U21" s="31"/>
      <c r="V21" s="16"/>
    </row>
    <row r="22" spans="1:22" s="17" customFormat="1" x14ac:dyDescent="0.25">
      <c r="A22" s="26"/>
      <c r="B22" s="22" t="s">
        <v>18</v>
      </c>
      <c r="C22" s="24">
        <v>3390962.45</v>
      </c>
      <c r="D22" s="24">
        <v>0</v>
      </c>
      <c r="E22" s="24">
        <v>3390962.45</v>
      </c>
      <c r="F22" s="24">
        <v>645248.49</v>
      </c>
      <c r="G22" s="24">
        <v>0</v>
      </c>
      <c r="H22" s="24">
        <v>645248.49</v>
      </c>
      <c r="I22" s="24">
        <v>2057035.4</v>
      </c>
      <c r="J22" s="24">
        <v>0</v>
      </c>
      <c r="K22" s="24">
        <v>2057035.4</v>
      </c>
      <c r="L22" s="24">
        <v>2228169.7400000002</v>
      </c>
      <c r="M22" s="24">
        <v>0</v>
      </c>
      <c r="N22" s="24">
        <v>2228169.7400000002</v>
      </c>
      <c r="O22" s="33">
        <v>2551384.4500000002</v>
      </c>
      <c r="P22" s="33">
        <v>62908.160000000003</v>
      </c>
      <c r="Q22" s="33">
        <v>2614292.61</v>
      </c>
      <c r="S22" s="31"/>
      <c r="T22" s="31"/>
      <c r="U22" s="31"/>
      <c r="V22" s="32"/>
    </row>
    <row r="23" spans="1:22" s="17" customFormat="1" x14ac:dyDescent="0.25">
      <c r="A23" s="26"/>
      <c r="B23" s="22" t="s">
        <v>19</v>
      </c>
      <c r="C23" s="24">
        <v>5674126.5499999998</v>
      </c>
      <c r="D23" s="24">
        <v>88250</v>
      </c>
      <c r="E23" s="24">
        <v>5762376.5499999998</v>
      </c>
      <c r="F23" s="24">
        <v>1161084.45</v>
      </c>
      <c r="G23" s="24">
        <v>0</v>
      </c>
      <c r="H23" s="24">
        <v>1161084.45</v>
      </c>
      <c r="I23" s="24">
        <v>3341293.33</v>
      </c>
      <c r="J23" s="24">
        <v>0</v>
      </c>
      <c r="K23" s="24">
        <v>3341293.33</v>
      </c>
      <c r="L23" s="24">
        <v>3115534.17</v>
      </c>
      <c r="M23" s="24">
        <v>0</v>
      </c>
      <c r="N23" s="24">
        <v>3115534.17</v>
      </c>
      <c r="O23" s="33">
        <v>5526626.5300000003</v>
      </c>
      <c r="P23" s="33">
        <v>542950.29</v>
      </c>
      <c r="Q23" s="33">
        <v>6069576.8200000003</v>
      </c>
      <c r="S23" s="31"/>
      <c r="T23" s="31"/>
      <c r="U23" s="31"/>
      <c r="V23" s="32"/>
    </row>
    <row r="24" spans="1:22" s="17" customFormat="1" x14ac:dyDescent="0.25">
      <c r="A24" s="26"/>
      <c r="B24" s="22" t="s">
        <v>20</v>
      </c>
      <c r="C24" s="24">
        <v>3344569.18</v>
      </c>
      <c r="D24" s="24">
        <v>112100</v>
      </c>
      <c r="E24" s="24">
        <v>3456669.18</v>
      </c>
      <c r="F24" s="24">
        <v>2632856.4500000002</v>
      </c>
      <c r="G24" s="24">
        <v>0</v>
      </c>
      <c r="H24" s="24">
        <v>2632856.4500000002</v>
      </c>
      <c r="I24" s="24">
        <v>3090211.69</v>
      </c>
      <c r="J24" s="24">
        <v>665867.52000000002</v>
      </c>
      <c r="K24" s="24">
        <v>3756079.21</v>
      </c>
      <c r="L24" s="24">
        <v>863176.4</v>
      </c>
      <c r="M24" s="24">
        <v>0</v>
      </c>
      <c r="N24" s="24">
        <v>863176.4</v>
      </c>
      <c r="O24" s="33">
        <v>3256348.8</v>
      </c>
      <c r="P24" s="33">
        <v>0</v>
      </c>
      <c r="Q24" s="33">
        <v>3256348.8</v>
      </c>
      <c r="S24" s="31"/>
      <c r="T24" s="31"/>
      <c r="U24" s="31"/>
      <c r="V24" s="32"/>
    </row>
    <row r="25" spans="1:22" s="17" customFormat="1" x14ac:dyDescent="0.25">
      <c r="A25" s="26"/>
      <c r="B25" s="22" t="s">
        <v>21</v>
      </c>
      <c r="C25" s="24">
        <v>400000</v>
      </c>
      <c r="D25" s="24">
        <v>0</v>
      </c>
      <c r="E25" s="24">
        <v>400000</v>
      </c>
      <c r="F25" s="24"/>
      <c r="G25" s="24"/>
      <c r="H25" s="24"/>
      <c r="I25" s="24">
        <v>400000</v>
      </c>
      <c r="J25" s="24">
        <v>0</v>
      </c>
      <c r="K25" s="24">
        <v>400000</v>
      </c>
      <c r="L25" s="24">
        <v>320000</v>
      </c>
      <c r="M25" s="24">
        <v>0</v>
      </c>
      <c r="N25" s="24">
        <v>320000</v>
      </c>
      <c r="O25" s="33">
        <v>320000</v>
      </c>
      <c r="P25" s="33">
        <v>0</v>
      </c>
      <c r="Q25" s="33">
        <v>320000</v>
      </c>
      <c r="S25" s="31"/>
      <c r="T25" s="31"/>
      <c r="U25" s="31"/>
      <c r="V25" s="32"/>
    </row>
    <row r="26" spans="1:22" x14ac:dyDescent="0.25">
      <c r="A26" s="34"/>
      <c r="B26" s="22" t="s">
        <v>22</v>
      </c>
      <c r="C26" s="24">
        <v>43000</v>
      </c>
      <c r="D26" s="24">
        <v>0</v>
      </c>
      <c r="E26" s="24">
        <v>43000</v>
      </c>
      <c r="F26" s="24"/>
      <c r="G26" s="24"/>
      <c r="H26" s="24"/>
      <c r="I26" s="24"/>
      <c r="J26" s="24"/>
      <c r="K26" s="24"/>
      <c r="L26" s="24"/>
      <c r="M26" s="24"/>
      <c r="N26" s="24"/>
      <c r="O26" s="33"/>
      <c r="P26" s="33"/>
      <c r="Q26" s="33"/>
      <c r="S26" s="31"/>
      <c r="T26" s="31"/>
      <c r="U26" s="31"/>
      <c r="V26" s="16"/>
    </row>
    <row r="27" spans="1:22" x14ac:dyDescent="0.25">
      <c r="A27" s="34"/>
      <c r="B27" s="22" t="s">
        <v>23</v>
      </c>
      <c r="C27" s="24">
        <v>71040</v>
      </c>
      <c r="D27" s="24">
        <v>283140</v>
      </c>
      <c r="E27" s="24">
        <v>354180</v>
      </c>
      <c r="F27" s="24">
        <v>10599.4</v>
      </c>
      <c r="G27" s="24">
        <v>145200</v>
      </c>
      <c r="H27" s="24">
        <v>155799.4</v>
      </c>
      <c r="I27" s="24"/>
      <c r="J27" s="24"/>
      <c r="K27" s="24"/>
      <c r="L27" s="24">
        <v>5000</v>
      </c>
      <c r="M27" s="24">
        <v>96800</v>
      </c>
      <c r="N27" s="24">
        <v>101800</v>
      </c>
      <c r="O27" s="33"/>
      <c r="P27" s="33"/>
      <c r="Q27" s="33"/>
      <c r="S27" s="31"/>
      <c r="T27" s="31"/>
      <c r="U27" s="31"/>
      <c r="V27" s="16"/>
    </row>
    <row r="28" spans="1:22" s="17" customFormat="1" x14ac:dyDescent="0.25">
      <c r="A28" s="26"/>
      <c r="B28" s="22" t="s">
        <v>24</v>
      </c>
      <c r="C28" s="24">
        <v>52047.75</v>
      </c>
      <c r="D28" s="24">
        <v>0</v>
      </c>
      <c r="E28" s="24">
        <v>52047.75</v>
      </c>
      <c r="F28" s="24">
        <v>12048</v>
      </c>
      <c r="G28" s="24">
        <v>0</v>
      </c>
      <c r="H28" s="24">
        <v>12048</v>
      </c>
      <c r="I28" s="24">
        <v>163618.70000000001</v>
      </c>
      <c r="J28" s="24">
        <v>0</v>
      </c>
      <c r="K28" s="24">
        <v>163618.70000000001</v>
      </c>
      <c r="L28" s="24">
        <v>809404.74</v>
      </c>
      <c r="M28" s="24">
        <v>0</v>
      </c>
      <c r="N28" s="24">
        <v>809404.74</v>
      </c>
      <c r="O28" s="33">
        <v>22539.68</v>
      </c>
      <c r="P28" s="33">
        <v>0</v>
      </c>
      <c r="Q28" s="33">
        <v>22539.68</v>
      </c>
      <c r="S28" s="31"/>
      <c r="T28" s="31"/>
      <c r="U28" s="31"/>
      <c r="V28" s="32"/>
    </row>
    <row r="29" spans="1:22" s="17" customFormat="1" ht="20.399999999999999" x14ac:dyDescent="0.25">
      <c r="A29" s="26"/>
      <c r="B29" s="22" t="s">
        <v>25</v>
      </c>
      <c r="C29" s="24">
        <v>171526.1</v>
      </c>
      <c r="D29" s="24">
        <v>0</v>
      </c>
      <c r="E29" s="24">
        <v>171526.1</v>
      </c>
      <c r="F29" s="24">
        <v>322806.52</v>
      </c>
      <c r="G29" s="24">
        <v>313673.21999999997</v>
      </c>
      <c r="H29" s="24">
        <v>636479.74</v>
      </c>
      <c r="I29" s="24">
        <v>154507.20000000001</v>
      </c>
      <c r="J29" s="24">
        <v>0</v>
      </c>
      <c r="K29" s="24">
        <v>154507.20000000001</v>
      </c>
      <c r="L29" s="24">
        <v>460698.31</v>
      </c>
      <c r="M29" s="24">
        <v>0</v>
      </c>
      <c r="N29" s="24">
        <v>460698.31</v>
      </c>
      <c r="O29" s="33">
        <v>959502.58</v>
      </c>
      <c r="P29" s="33">
        <v>0</v>
      </c>
      <c r="Q29" s="33">
        <v>959502.58</v>
      </c>
      <c r="S29" s="31"/>
      <c r="T29" s="31"/>
      <c r="U29" s="31"/>
      <c r="V29" s="32"/>
    </row>
    <row r="30" spans="1:22" s="17" customFormat="1" x14ac:dyDescent="0.25">
      <c r="A30" s="26"/>
      <c r="B30" s="22" t="s">
        <v>26</v>
      </c>
      <c r="C30" s="24">
        <v>641099.59</v>
      </c>
      <c r="D30" s="24">
        <v>214250</v>
      </c>
      <c r="E30" s="24">
        <v>855349.59</v>
      </c>
      <c r="F30" s="24">
        <v>210114.06</v>
      </c>
      <c r="G30" s="24">
        <v>0</v>
      </c>
      <c r="H30" s="24">
        <v>210114.06</v>
      </c>
      <c r="I30" s="24">
        <v>451632.52</v>
      </c>
      <c r="J30" s="24">
        <v>0</v>
      </c>
      <c r="K30" s="24">
        <v>451632.52</v>
      </c>
      <c r="L30" s="24">
        <v>1975968.65</v>
      </c>
      <c r="M30" s="24">
        <v>416508.21</v>
      </c>
      <c r="N30" s="24">
        <v>2392476.86</v>
      </c>
      <c r="O30" s="33">
        <v>158290.48000000001</v>
      </c>
      <c r="P30" s="33">
        <v>155200</v>
      </c>
      <c r="Q30" s="33">
        <v>313490.48</v>
      </c>
      <c r="S30" s="31"/>
      <c r="T30" s="31"/>
      <c r="U30" s="31"/>
      <c r="V30" s="32"/>
    </row>
    <row r="31" spans="1:22" s="17" customFormat="1" x14ac:dyDescent="0.25">
      <c r="A31" s="26"/>
      <c r="B31" s="22" t="s">
        <v>27</v>
      </c>
      <c r="C31" s="24"/>
      <c r="D31" s="24"/>
      <c r="E31" s="24"/>
      <c r="F31" s="24"/>
      <c r="G31" s="24"/>
      <c r="H31" s="24"/>
      <c r="I31" s="24">
        <v>385656.59</v>
      </c>
      <c r="J31" s="24">
        <v>0</v>
      </c>
      <c r="K31" s="24">
        <v>385656.59</v>
      </c>
      <c r="L31" s="24">
        <v>2586860.9</v>
      </c>
      <c r="M31" s="24">
        <v>154000</v>
      </c>
      <c r="N31" s="24">
        <v>2740860.9</v>
      </c>
      <c r="O31" s="33">
        <v>3637772.91</v>
      </c>
      <c r="P31" s="33">
        <v>411937.25</v>
      </c>
      <c r="Q31" s="33">
        <v>4049710.16</v>
      </c>
      <c r="S31" s="31"/>
      <c r="T31" s="31"/>
      <c r="U31" s="31"/>
      <c r="V31" s="32"/>
    </row>
    <row r="32" spans="1:22" s="17" customFormat="1" x14ac:dyDescent="0.25">
      <c r="A32" s="26"/>
      <c r="B32" s="22" t="s">
        <v>32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3">
        <v>93551.11</v>
      </c>
      <c r="P32" s="33">
        <v>0</v>
      </c>
      <c r="Q32" s="33">
        <v>93551.11</v>
      </c>
      <c r="S32" s="31"/>
      <c r="T32" s="31"/>
      <c r="U32" s="31"/>
      <c r="V32" s="32"/>
    </row>
    <row r="33" spans="1:17" ht="20.399999999999999" x14ac:dyDescent="0.25">
      <c r="A33" s="34"/>
      <c r="B33" s="22" t="s">
        <v>28</v>
      </c>
      <c r="C33" s="24">
        <v>200000</v>
      </c>
      <c r="D33" s="24">
        <v>0</v>
      </c>
      <c r="E33" s="24">
        <v>200000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34"/>
      <c r="B34" s="22" t="s">
        <v>0</v>
      </c>
      <c r="C34" s="25">
        <v>39777384.189999998</v>
      </c>
      <c r="D34" s="25">
        <v>9254035.0999999996</v>
      </c>
      <c r="E34" s="25">
        <v>49031419.289999999</v>
      </c>
      <c r="F34" s="25">
        <v>43657011.439999998</v>
      </c>
      <c r="G34" s="25">
        <v>3635203.77</v>
      </c>
      <c r="H34" s="25">
        <v>47292215.210000001</v>
      </c>
      <c r="I34" s="25">
        <v>32224021.77</v>
      </c>
      <c r="J34" s="25">
        <v>2501353.52</v>
      </c>
      <c r="K34" s="25">
        <v>34725375.289999999</v>
      </c>
      <c r="L34" s="25">
        <v>33042891.789999999</v>
      </c>
      <c r="M34" s="25">
        <v>11654500.949999999</v>
      </c>
      <c r="N34" s="25">
        <v>44697392.740000002</v>
      </c>
      <c r="O34" s="25"/>
      <c r="P34" s="25"/>
      <c r="Q34" s="25"/>
    </row>
    <row r="35" spans="1:17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x14ac:dyDescent="0.25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6"/>
      <c r="M36" s="34"/>
      <c r="N36" s="34"/>
      <c r="O36" s="34"/>
      <c r="P36" s="34"/>
      <c r="Q36" s="34"/>
    </row>
    <row r="37" spans="1:17" x14ac:dyDescent="0.25">
      <c r="A37" s="34"/>
      <c r="B37" s="37" t="s">
        <v>29</v>
      </c>
      <c r="C37" s="36">
        <f>C21+C33</f>
        <v>205900</v>
      </c>
      <c r="D37" s="36">
        <f t="shared" ref="D37:N37" si="10">D20+D21+D26+D27+D33</f>
        <v>339140</v>
      </c>
      <c r="E37" s="36">
        <f t="shared" si="10"/>
        <v>757654</v>
      </c>
      <c r="F37" s="36">
        <f t="shared" si="10"/>
        <v>10664.789999999999</v>
      </c>
      <c r="G37" s="36">
        <f t="shared" si="10"/>
        <v>145200</v>
      </c>
      <c r="H37" s="36">
        <f t="shared" si="10"/>
        <v>155864.79</v>
      </c>
      <c r="I37" s="36">
        <f t="shared" si="10"/>
        <v>152500</v>
      </c>
      <c r="J37" s="36">
        <f t="shared" si="10"/>
        <v>15500</v>
      </c>
      <c r="K37" s="36">
        <f t="shared" si="10"/>
        <v>168000</v>
      </c>
      <c r="L37" s="36">
        <f t="shared" si="10"/>
        <v>645166.37</v>
      </c>
      <c r="M37" s="36">
        <f t="shared" si="10"/>
        <v>96800</v>
      </c>
      <c r="N37" s="36">
        <f t="shared" si="10"/>
        <v>741966.37</v>
      </c>
      <c r="O37" s="36"/>
      <c r="P37" s="36"/>
      <c r="Q37" s="36"/>
    </row>
    <row r="38" spans="1:17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x14ac:dyDescent="0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x14ac:dyDescent="0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x14ac:dyDescent="0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x14ac:dyDescent="0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x14ac:dyDescent="0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x14ac:dyDescent="0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x14ac:dyDescent="0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x14ac:dyDescent="0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x14ac:dyDescent="0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x14ac:dyDescent="0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x14ac:dyDescent="0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x14ac:dyDescent="0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x14ac:dyDescent="0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17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2:17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2:17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2:17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2:17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2:17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2:17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2:17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2:17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2:17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2:17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2:17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2:17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2:17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7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2:17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2:17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2:17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2:17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2:17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2:17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2:17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2:17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2:17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2:17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2:17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2:17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2:17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2:17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2:17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2:17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2:17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2:17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2:17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2:17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2:17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2:17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2:17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2:17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2:17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2:17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2:17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2:17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2:17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2:17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2:17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2:17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2:17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2:17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2:17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2:17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2:17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2:17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2:17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2:17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</sheetData>
  <mergeCells count="12">
    <mergeCell ref="S16:U16"/>
    <mergeCell ref="O3:Q3"/>
    <mergeCell ref="O16:Q16"/>
    <mergeCell ref="B3:B4"/>
    <mergeCell ref="C16:E16"/>
    <mergeCell ref="F16:H16"/>
    <mergeCell ref="I16:K16"/>
    <mergeCell ref="L16:N16"/>
    <mergeCell ref="L3:N3"/>
    <mergeCell ref="I3:K3"/>
    <mergeCell ref="C3:E3"/>
    <mergeCell ref="F3:H3"/>
  </mergeCells>
  <pageMargins left="0.25" right="0.25" top="0.75" bottom="0.75" header="0.3" footer="0.3"/>
  <pageSetup paperSize="9" scale="86" fitToHeight="0" orientation="landscape" r:id="rId1"/>
  <headerFooter alignWithMargins="0"/>
  <ignoredErrors>
    <ignoredError sqref="E5:E10 H5:H10 K5:K10" formula="1"/>
  </ignoredErrors>
  <webPublishItems count="6">
    <webPublishItem id="18220" divId="2_5_2_18220" sourceType="sheet" destinationFile="G:\GPAQ\GPAQ-COMU\Estadístiques internes\LLIBREDA\Lldades 2016\taules preparades\2_5_2.htm"/>
    <webPublishItem id="27974" divId="2_5_2_27974" sourceType="range" sourceRef="A1:N11" destinationFile="\\gpaq\gpaqssl\lldades\indicadors\2017\2_5_2.htm"/>
    <webPublishItem id="9937" divId="2_5_2_9937" sourceType="range" sourceRef="A2:R11" destinationFile="\\gpaq\gpaqssl\lldades\indicadors\2018\2_5_2.htm"/>
    <webPublishItem id="1593" divId="2_5_2_1593" sourceType="range" sourceRef="A2:R11" destinationFile="\\gpaq\gpaqssl\lldades\indicadors\2018\2_5_2.htm"/>
    <webPublishItem id="32765" divId="2_5_2_32765" sourceType="range" sourceRef="A2:R11" destinationFile="G:\GPAQ\GPAQ-COMU\Estadístiques internes\LLIBREDA\Lldades 2017\apartats\Per penjar\2015\2_5_2.htm"/>
    <webPublishItem id="6150" divId="2_5_2_6150" sourceType="range" sourceRef="A2:R12" destinationFile="\\reid\inetpub\gpaqssl\lldades\indicadors\2019\2_5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252</vt:lpstr>
      <vt:lpstr>'252'!Títols_per_imprimir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2011-09-02T11:39:17Z</cp:lastPrinted>
  <dcterms:created xsi:type="dcterms:W3CDTF">2011-09-02T11:39:12Z</dcterms:created>
  <dcterms:modified xsi:type="dcterms:W3CDTF">2021-07-09T12:24:52Z</dcterms:modified>
</cp:coreProperties>
</file>