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19200" windowHeight="7176"/>
  </bookViews>
  <sheets>
    <sheet name="112" sheetId="1" r:id="rId1"/>
  </sheets>
  <externalReferences>
    <externalReference r:id="rId2"/>
    <externalReference r:id="rId3"/>
  </externalReferences>
  <definedNames>
    <definedName name="_1Àrea_d_impressió" localSheetId="0">'112'!$A$3:$F$98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Print_Area" localSheetId="0">'112'!$A$3:$F$98</definedName>
    <definedName name="_xlnm.Database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R8" i="1" l="1"/>
  <c r="F65" i="1" l="1"/>
  <c r="L51" i="1"/>
  <c r="I51" i="1"/>
  <c r="O21" i="1"/>
  <c r="F21" i="1"/>
  <c r="F27" i="1"/>
  <c r="F26" i="1"/>
  <c r="R25" i="1"/>
  <c r="O25" i="1"/>
  <c r="L25" i="1"/>
  <c r="I25" i="1"/>
  <c r="R51" i="1"/>
  <c r="O51" i="1"/>
  <c r="R49" i="1"/>
  <c r="O49" i="1"/>
  <c r="O16" i="1"/>
  <c r="O17" i="1"/>
  <c r="R16" i="1"/>
  <c r="R21" i="1"/>
  <c r="G68" i="1"/>
  <c r="G93" i="1" s="1"/>
  <c r="H68" i="1"/>
  <c r="H93" i="1" s="1"/>
  <c r="J68" i="1"/>
  <c r="J93" i="1" s="1"/>
  <c r="K68" i="1"/>
  <c r="K93" i="1" s="1"/>
  <c r="R66" i="1"/>
  <c r="O66" i="1"/>
  <c r="L66" i="1"/>
  <c r="I66" i="1"/>
  <c r="F66" i="1"/>
  <c r="N88" i="1"/>
  <c r="N94" i="1" s="1"/>
  <c r="M88" i="1"/>
  <c r="M94" i="1" s="1"/>
  <c r="O87" i="1"/>
  <c r="O86" i="1"/>
  <c r="O85" i="1"/>
  <c r="O84" i="1"/>
  <c r="O83" i="1"/>
  <c r="O82" i="1"/>
  <c r="O81" i="1"/>
  <c r="O80" i="1"/>
  <c r="O79" i="1"/>
  <c r="O78" i="1"/>
  <c r="O77" i="1"/>
  <c r="N68" i="1"/>
  <c r="N93" i="1" s="1"/>
  <c r="M68" i="1"/>
  <c r="M93" i="1" s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22" i="1"/>
  <c r="O20" i="1"/>
  <c r="O19" i="1"/>
  <c r="O18" i="1"/>
  <c r="O15" i="1"/>
  <c r="O14" i="1"/>
  <c r="O13" i="1"/>
  <c r="O12" i="1"/>
  <c r="O11" i="1"/>
  <c r="O10" i="1"/>
  <c r="O9" i="1"/>
  <c r="O8" i="1"/>
  <c r="F25" i="1"/>
  <c r="Q88" i="1"/>
  <c r="Q94" i="1" s="1"/>
  <c r="P88" i="1"/>
  <c r="K88" i="1"/>
  <c r="K94" i="1" s="1"/>
  <c r="J88" i="1"/>
  <c r="J94" i="1" s="1"/>
  <c r="H88" i="1"/>
  <c r="H94" i="1" s="1"/>
  <c r="G88" i="1"/>
  <c r="G94" i="1" s="1"/>
  <c r="R87" i="1"/>
  <c r="L87" i="1"/>
  <c r="I87" i="1"/>
  <c r="R86" i="1"/>
  <c r="L86" i="1"/>
  <c r="I86" i="1"/>
  <c r="R85" i="1"/>
  <c r="L85" i="1"/>
  <c r="I85" i="1"/>
  <c r="R84" i="1"/>
  <c r="L84" i="1"/>
  <c r="I84" i="1"/>
  <c r="R83" i="1"/>
  <c r="L83" i="1"/>
  <c r="I83" i="1"/>
  <c r="R82" i="1"/>
  <c r="L82" i="1"/>
  <c r="I82" i="1"/>
  <c r="R81" i="1"/>
  <c r="L81" i="1"/>
  <c r="I81" i="1"/>
  <c r="R80" i="1"/>
  <c r="L80" i="1"/>
  <c r="I80" i="1"/>
  <c r="R79" i="1"/>
  <c r="L79" i="1"/>
  <c r="I79" i="1"/>
  <c r="R78" i="1"/>
  <c r="R77" i="1"/>
  <c r="L77" i="1"/>
  <c r="I77" i="1"/>
  <c r="Q68" i="1"/>
  <c r="Q93" i="1" s="1"/>
  <c r="P68" i="1"/>
  <c r="P93" i="1" s="1"/>
  <c r="R67" i="1"/>
  <c r="L67" i="1"/>
  <c r="I67" i="1"/>
  <c r="R65" i="1"/>
  <c r="R64" i="1"/>
  <c r="L64" i="1"/>
  <c r="I64" i="1"/>
  <c r="R63" i="1"/>
  <c r="L63" i="1"/>
  <c r="I63" i="1"/>
  <c r="R62" i="1"/>
  <c r="L62" i="1"/>
  <c r="I62" i="1"/>
  <c r="R61" i="1"/>
  <c r="L61" i="1"/>
  <c r="I61" i="1"/>
  <c r="R60" i="1"/>
  <c r="L60" i="1"/>
  <c r="I60" i="1"/>
  <c r="R59" i="1"/>
  <c r="L59" i="1"/>
  <c r="I59" i="1"/>
  <c r="R58" i="1"/>
  <c r="L58" i="1"/>
  <c r="I58" i="1"/>
  <c r="R57" i="1"/>
  <c r="L57" i="1"/>
  <c r="I57" i="1"/>
  <c r="R56" i="1"/>
  <c r="L56" i="1"/>
  <c r="I56" i="1"/>
  <c r="R55" i="1"/>
  <c r="L55" i="1"/>
  <c r="I55" i="1"/>
  <c r="R54" i="1"/>
  <c r="L54" i="1"/>
  <c r="I54" i="1"/>
  <c r="R53" i="1"/>
  <c r="L53" i="1"/>
  <c r="I53" i="1"/>
  <c r="R52" i="1"/>
  <c r="L52" i="1"/>
  <c r="I52" i="1"/>
  <c r="R50" i="1"/>
  <c r="L50" i="1"/>
  <c r="I50" i="1"/>
  <c r="R48" i="1"/>
  <c r="L48" i="1"/>
  <c r="I48" i="1"/>
  <c r="R47" i="1"/>
  <c r="L47" i="1"/>
  <c r="I47" i="1"/>
  <c r="R46" i="1"/>
  <c r="L46" i="1"/>
  <c r="I46" i="1"/>
  <c r="R45" i="1"/>
  <c r="L45" i="1"/>
  <c r="I45" i="1"/>
  <c r="R44" i="1"/>
  <c r="L44" i="1"/>
  <c r="I44" i="1"/>
  <c r="R43" i="1"/>
  <c r="L43" i="1"/>
  <c r="I43" i="1"/>
  <c r="R42" i="1"/>
  <c r="L42" i="1"/>
  <c r="I42" i="1"/>
  <c r="R41" i="1"/>
  <c r="L41" i="1"/>
  <c r="I41" i="1"/>
  <c r="R40" i="1"/>
  <c r="L40" i="1"/>
  <c r="I40" i="1"/>
  <c r="R39" i="1"/>
  <c r="L39" i="1"/>
  <c r="I39" i="1"/>
  <c r="R38" i="1"/>
  <c r="L38" i="1"/>
  <c r="I38" i="1"/>
  <c r="R37" i="1"/>
  <c r="L37" i="1"/>
  <c r="I37" i="1"/>
  <c r="R36" i="1"/>
  <c r="L36" i="1"/>
  <c r="I36" i="1"/>
  <c r="R35" i="1"/>
  <c r="L35" i="1"/>
  <c r="I35" i="1"/>
  <c r="R34" i="1"/>
  <c r="L34" i="1"/>
  <c r="I34" i="1"/>
  <c r="R33" i="1"/>
  <c r="L33" i="1"/>
  <c r="I33" i="1"/>
  <c r="R32" i="1"/>
  <c r="L32" i="1"/>
  <c r="I32" i="1"/>
  <c r="R31" i="1"/>
  <c r="L31" i="1"/>
  <c r="I31" i="1"/>
  <c r="R30" i="1"/>
  <c r="L30" i="1"/>
  <c r="I30" i="1"/>
  <c r="R29" i="1"/>
  <c r="L29" i="1"/>
  <c r="I29" i="1"/>
  <c r="R28" i="1"/>
  <c r="L28" i="1"/>
  <c r="I28" i="1"/>
  <c r="R27" i="1"/>
  <c r="R26" i="1"/>
  <c r="R24" i="1"/>
  <c r="L24" i="1"/>
  <c r="I24" i="1"/>
  <c r="R23" i="1"/>
  <c r="L23" i="1"/>
  <c r="I23" i="1"/>
  <c r="R22" i="1"/>
  <c r="L22" i="1"/>
  <c r="I22" i="1"/>
  <c r="R20" i="1"/>
  <c r="R19" i="1"/>
  <c r="L19" i="1"/>
  <c r="I19" i="1"/>
  <c r="R18" i="1"/>
  <c r="L18" i="1"/>
  <c r="I18" i="1"/>
  <c r="R17" i="1"/>
  <c r="L17" i="1"/>
  <c r="I17" i="1"/>
  <c r="R15" i="1"/>
  <c r="L15" i="1"/>
  <c r="I15" i="1"/>
  <c r="R14" i="1"/>
  <c r="L14" i="1"/>
  <c r="I14" i="1"/>
  <c r="R13" i="1"/>
  <c r="L13" i="1"/>
  <c r="I13" i="1"/>
  <c r="R12" i="1"/>
  <c r="L12" i="1"/>
  <c r="I12" i="1"/>
  <c r="R11" i="1"/>
  <c r="L11" i="1"/>
  <c r="I11" i="1"/>
  <c r="R10" i="1"/>
  <c r="L10" i="1"/>
  <c r="I10" i="1"/>
  <c r="R9" i="1"/>
  <c r="L9" i="1"/>
  <c r="I9" i="1"/>
  <c r="L8" i="1"/>
  <c r="I8" i="1"/>
  <c r="P94" i="1" l="1"/>
  <c r="P95" i="1" s="1"/>
  <c r="L94" i="1"/>
  <c r="N95" i="1"/>
  <c r="O68" i="1"/>
  <c r="M95" i="1"/>
  <c r="O88" i="1"/>
  <c r="M89" i="1" s="1"/>
  <c r="O94" i="1"/>
  <c r="Q95" i="1" s="1"/>
  <c r="R68" i="1"/>
  <c r="J95" i="1"/>
  <c r="H95" i="1"/>
  <c r="I94" i="1"/>
  <c r="R88" i="1"/>
  <c r="P89" i="1" s="1"/>
  <c r="I68" i="1"/>
  <c r="I88" i="1"/>
  <c r="H89" i="1" s="1"/>
  <c r="L88" i="1"/>
  <c r="J89" i="1" s="1"/>
  <c r="L68" i="1"/>
  <c r="G95" i="1"/>
  <c r="I93" i="1"/>
  <c r="K95" i="1"/>
  <c r="N89" i="1" l="1"/>
  <c r="G89" i="1"/>
  <c r="K89" i="1"/>
  <c r="Q89" i="1"/>
  <c r="H69" i="1"/>
  <c r="G69" i="1"/>
  <c r="O93" i="1"/>
  <c r="O95" i="1" s="1"/>
  <c r="N96" i="1" s="1"/>
  <c r="N69" i="1"/>
  <c r="M69" i="1"/>
  <c r="L93" i="1"/>
  <c r="L95" i="1" s="1"/>
  <c r="J96" i="1" s="1"/>
  <c r="K69" i="1"/>
  <c r="J69" i="1"/>
  <c r="R93" i="1"/>
  <c r="Q69" i="1"/>
  <c r="P69" i="1"/>
  <c r="R94" i="1"/>
  <c r="I95" i="1"/>
  <c r="G96" i="1" s="1"/>
  <c r="F52" i="1"/>
  <c r="H96" i="1" l="1"/>
  <c r="M96" i="1"/>
  <c r="K96" i="1"/>
  <c r="R95" i="1"/>
  <c r="Q96" i="1" s="1"/>
  <c r="F49" i="1"/>
  <c r="F31" i="1"/>
  <c r="F82" i="1"/>
  <c r="F84" i="1"/>
  <c r="F81" i="1"/>
  <c r="P96" i="1" l="1"/>
  <c r="F39" i="1"/>
  <c r="F43" i="1"/>
  <c r="F42" i="1"/>
  <c r="F41" i="1"/>
  <c r="F40" i="1"/>
  <c r="F38" i="1"/>
  <c r="F37" i="1"/>
  <c r="E88" i="1"/>
  <c r="D88" i="1"/>
  <c r="F87" i="1"/>
  <c r="F83" i="1"/>
  <c r="F80" i="1"/>
  <c r="F79" i="1"/>
  <c r="F77" i="1"/>
  <c r="F67" i="1"/>
  <c r="F64" i="1"/>
  <c r="F63" i="1"/>
  <c r="F62" i="1"/>
  <c r="F61" i="1"/>
  <c r="F60" i="1"/>
  <c r="F58" i="1"/>
  <c r="E59" i="1"/>
  <c r="D59" i="1"/>
  <c r="F54" i="1"/>
  <c r="E57" i="1"/>
  <c r="D57" i="1"/>
  <c r="F51" i="1"/>
  <c r="F50" i="1"/>
  <c r="F45" i="1"/>
  <c r="F44" i="1"/>
  <c r="F47" i="1"/>
  <c r="F48" i="1"/>
  <c r="F46" i="1"/>
  <c r="E94" i="1" l="1"/>
  <c r="D68" i="1"/>
  <c r="D93" i="1" s="1"/>
  <c r="D94" i="1"/>
  <c r="E68" i="1"/>
  <c r="E93" i="1" s="1"/>
  <c r="F59" i="1"/>
  <c r="F57" i="1"/>
  <c r="F88" i="1"/>
  <c r="D89" i="1" s="1"/>
  <c r="F36" i="1"/>
  <c r="F34" i="1"/>
  <c r="F35" i="1"/>
  <c r="F33" i="1"/>
  <c r="F32" i="1"/>
  <c r="F30" i="1"/>
  <c r="F29" i="1"/>
  <c r="F28" i="1"/>
  <c r="F24" i="1"/>
  <c r="F20" i="1"/>
  <c r="F23" i="1"/>
  <c r="F22" i="1"/>
  <c r="F19" i="1"/>
  <c r="F18" i="1"/>
  <c r="F17" i="1"/>
  <c r="F16" i="1"/>
  <c r="F15" i="1"/>
  <c r="F10" i="1"/>
  <c r="F9" i="1"/>
  <c r="F11" i="1"/>
  <c r="F14" i="1"/>
  <c r="F13" i="1"/>
  <c r="F12" i="1"/>
  <c r="F8" i="1"/>
  <c r="F94" i="1" l="1"/>
  <c r="E95" i="1"/>
  <c r="E89" i="1"/>
  <c r="F68" i="1"/>
  <c r="F93" i="1"/>
  <c r="D95" i="1"/>
  <c r="F95" i="1" l="1"/>
  <c r="D96" i="1" s="1"/>
  <c r="E69" i="1"/>
  <c r="D69" i="1"/>
  <c r="E96" i="1" l="1"/>
</calcChain>
</file>

<file path=xl/sharedStrings.xml><?xml version="1.0" encoding="utf-8"?>
<sst xmlns="http://schemas.openxmlformats.org/spreadsheetml/2006/main" count="156" uniqueCount="103">
  <si>
    <t>TOTAL UPC (CENTRES PROPIS I ADSCRITS)</t>
  </si>
  <si>
    <t>TOTAL CENTRES ADSCRITS</t>
  </si>
  <si>
    <t>TOTAL CENTRES PROPIS</t>
  </si>
  <si>
    <t>802 EAE</t>
  </si>
  <si>
    <t>801 EUNCET</t>
  </si>
  <si>
    <t>Total</t>
  </si>
  <si>
    <t>Estudis</t>
  </si>
  <si>
    <t>Centre</t>
  </si>
  <si>
    <t>340 EPSEVG</t>
  </si>
  <si>
    <t>330 EPSEM</t>
  </si>
  <si>
    <t>310 EPSEB</t>
  </si>
  <si>
    <t>280 FNB</t>
  </si>
  <si>
    <t>270 FIB</t>
  </si>
  <si>
    <t>250 ETSECCPB</t>
  </si>
  <si>
    <t>200 FME</t>
  </si>
  <si>
    <t>240 ETSEIB</t>
  </si>
  <si>
    <t>290 ETSAV</t>
  </si>
  <si>
    <t>210 ETSAB</t>
  </si>
  <si>
    <t>Estudi</t>
  </si>
  <si>
    <t>Homes</t>
  </si>
  <si>
    <t>Dones</t>
  </si>
  <si>
    <t>Estudis de Grau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</si>
  <si>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</si>
  <si>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</si>
  <si>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</si>
  <si>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</si>
  <si>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</si>
  <si>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</si>
  <si>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</si>
  <si>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</si>
  <si>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</si>
  <si>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</si>
  <si>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</si>
  <si>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</si>
  <si>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</si>
  <si>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</si>
  <si>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</si>
  <si>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</si>
  <si>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Enginyeria Fase Inicial Comú</t>
  </si>
  <si>
    <t>CENTRES PROPIS</t>
  </si>
  <si>
    <t>CENTRES ADSCRITS</t>
  </si>
  <si>
    <t>804 CITM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</si>
  <si>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</si>
  <si>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</si>
  <si>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</si>
  <si>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</si>
  <si>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</si>
  <si>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Geològica</t>
  </si>
  <si>
    <t>Grau en Enginyeria Informàtica</t>
  </si>
  <si>
    <t>Grau en Enginyeria en Sistemes i Tecnologia Naval</t>
  </si>
  <si>
    <t>Grau en Enginyeria d'Aeronavegació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</si>
  <si>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</si>
  <si>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</si>
  <si>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</si>
  <si>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</si>
  <si>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</si>
  <si>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</si>
  <si>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Grau en Ciències i Tecnologies de Telecomunicació</t>
  </si>
  <si>
    <t>Grau en Enginyeria Física</t>
  </si>
  <si>
    <t>-</t>
  </si>
  <si>
    <t xml:space="preserve">860 EEI </t>
  </si>
  <si>
    <t xml:space="preserve">Grau en Enginyeria en Organització Industrial </t>
  </si>
  <si>
    <t>Grau en Multimèdia</t>
  </si>
  <si>
    <t>370 FOOT</t>
  </si>
  <si>
    <t>Estudiantat matriculat de nou ingrés en estudis de grau</t>
  </si>
  <si>
    <t>Grau en Estudis d'Arquitectura</t>
  </si>
  <si>
    <t>Grau en Màrqueting i Comunicació Digital</t>
  </si>
  <si>
    <t>Grau en Disseny i Desenvolupament de Videojocs</t>
  </si>
  <si>
    <t>Grau en Nàutica i Transport Marítim</t>
  </si>
  <si>
    <t>Grau en Tecnologies Marines</t>
  </si>
  <si>
    <t>Grau en Enginyeria d'Obres Públiques</t>
  </si>
  <si>
    <r>
      <t>Grau en Enginyeria Telemàtica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</si>
  <si>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Grau en Estudis d'Arquitectura </t>
    </r>
    <r>
      <rPr>
        <vertAlign val="superscript"/>
        <sz val="10"/>
        <color rgb="FF003366"/>
        <rFont val="Arial"/>
        <family val="2"/>
      </rPr>
      <t>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</si>
  <si>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Inclou l'entrada al febrer</t>
    </r>
  </si>
  <si>
    <t>2015-2016</t>
  </si>
  <si>
    <t>Enginyeria de tecnologies i serveis de telecomunicació</t>
  </si>
  <si>
    <t>205 ESEIAAT</t>
  </si>
  <si>
    <t>Grau en Enginyeria de Sistemes Aeroespacials</t>
  </si>
  <si>
    <t>2016-2017</t>
  </si>
  <si>
    <t>295 EEBE</t>
  </si>
  <si>
    <t>Grau en Arquitectura Tecnica i Edificació</t>
  </si>
  <si>
    <t>Grau en Enginyeria Minera</t>
  </si>
  <si>
    <t>2017-2018</t>
  </si>
  <si>
    <t>Grau en Disseny, Animació i Art Digital</t>
  </si>
  <si>
    <t>Grau en Ciència i Enginyeria de Dades</t>
  </si>
  <si>
    <t>Grau en Enginyeria d'Automoció</t>
  </si>
  <si>
    <t>230 ETSETB</t>
  </si>
  <si>
    <t>Grau Fase Inicial Comuna (estudis telecomunicació i telemàtica)</t>
  </si>
  <si>
    <t>300 EETAC</t>
  </si>
  <si>
    <t>Doble titulació en Grau en Enginyeria de Sistemes Aeroespacials i Grau en Enginyeria Telemàtica o Grau en Enginyeria de Sistemes de Telecomunicació</t>
  </si>
  <si>
    <t>Grau en Enginyeria en Geoinformació i Geomàtica</t>
  </si>
  <si>
    <t>2018-2019</t>
  </si>
  <si>
    <t>GRAU en Tecnologies Industrials i Anàlisi Econòmica</t>
  </si>
  <si>
    <t>Grau en Ciències i Tecnologies del Mar</t>
  </si>
  <si>
    <t>Grau en Enginyeria de Ciències Agronòmiques</t>
  </si>
  <si>
    <t>Grau en Ciències i Tecnologies Aplicades a l'Esport i al Fitnes</t>
  </si>
  <si>
    <t>Enginyeria electrònica de telecomunicació</t>
  </si>
  <si>
    <t>Grau en Paisatgisme</t>
  </si>
  <si>
    <t>% GLOBAL ESTUDIS</t>
  </si>
  <si>
    <t>2019-2020*</t>
  </si>
  <si>
    <t>2019-2020</t>
  </si>
  <si>
    <t>Dades a setembre de 2021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</si>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</sst>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;&quot; (&quot;0\);&quot; - &quot;;@\ "/>
    <numFmt numFmtId="165" formatCode="_(#,##0_);_(\(#,##0\);_(&quot;-&quot;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i/>
      <sz val="8"/>
      <color rgb="FF003366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  <border>
      <left/>
      <right style="thin">
        <color theme="0"/>
      </right>
      <top style="thin">
        <color rgb="FF376091"/>
      </top>
      <bottom/>
      <diagonal/>
    </border>
    <border>
      <left/>
      <right style="thin">
        <color theme="0"/>
      </right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indexed="9"/>
      </bottom>
      <diagonal/>
    </border>
  </borders>
  <cellStyleXfs count="34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2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0" fontId="10" fillId="2" borderId="0" xfId="2" applyFont="1" applyFill="1" applyBorder="1"/>
    <xf numFmtId="164" fontId="9" fillId="2" borderId="13" xfId="10" applyNumberFormat="1" applyFont="1" applyFill="1" applyBorder="1"/>
    <xf numFmtId="164" fontId="10" fillId="2" borderId="13" xfId="10" applyNumberFormat="1" applyFont="1" applyFill="1" applyBorder="1" applyAlignment="1">
      <alignment horizontal="left"/>
    </xf>
    <xf numFmtId="164" fontId="10" fillId="2" borderId="13" xfId="10" applyNumberFormat="1" applyFont="1" applyFill="1" applyBorder="1" applyAlignment="1">
      <alignment horizontal="center"/>
    </xf>
    <xf numFmtId="164" fontId="12" fillId="11" borderId="14" xfId="14" applyNumberFormat="1" applyFont="1" applyFill="1" applyBorder="1">
      <alignment horizontal="center" vertical="center" wrapText="1"/>
    </xf>
    <xf numFmtId="164" fontId="12" fillId="11" borderId="14" xfId="14" applyNumberFormat="1" applyFont="1" applyFill="1" applyBorder="1" applyAlignment="1">
      <alignment horizontal="center" vertical="center"/>
    </xf>
    <xf numFmtId="164" fontId="9" fillId="2" borderId="0" xfId="3" applyNumberFormat="1" applyFont="1" applyFill="1" applyBorder="1" applyAlignment="1">
      <alignment horizontal="left"/>
    </xf>
    <xf numFmtId="164" fontId="10" fillId="2" borderId="17" xfId="0" applyNumberFormat="1" applyFont="1" applyFill="1" applyBorder="1"/>
    <xf numFmtId="0" fontId="10" fillId="2" borderId="18" xfId="11" applyFont="1" applyFill="1" applyBorder="1" applyAlignment="1"/>
    <xf numFmtId="0" fontId="10" fillId="2" borderId="19" xfId="7" applyFont="1" applyFill="1" applyBorder="1"/>
    <xf numFmtId="164" fontId="9" fillId="9" borderId="21" xfId="15" applyNumberFormat="1" applyFont="1" applyBorder="1" applyAlignment="1">
      <alignment vertical="center"/>
    </xf>
    <xf numFmtId="164" fontId="9" fillId="9" borderId="22" xfId="15" applyNumberFormat="1" applyFont="1" applyBorder="1" applyAlignment="1">
      <alignment vertical="center"/>
    </xf>
    <xf numFmtId="0" fontId="10" fillId="0" borderId="0" xfId="0" applyFont="1" applyFill="1"/>
    <xf numFmtId="164" fontId="9" fillId="9" borderId="26" xfId="15" applyNumberFormat="1" applyFont="1" applyBorder="1" applyAlignment="1">
      <alignment vertical="center"/>
    </xf>
    <xf numFmtId="164" fontId="9" fillId="9" borderId="27" xfId="15" applyNumberFormat="1" applyFont="1" applyBorder="1" applyAlignment="1">
      <alignment vertical="center"/>
    </xf>
    <xf numFmtId="0" fontId="9" fillId="15" borderId="28" xfId="0" applyFont="1" applyFill="1" applyBorder="1" applyAlignment="1">
      <alignment vertical="center"/>
    </xf>
    <xf numFmtId="0" fontId="9" fillId="15" borderId="29" xfId="0" applyFont="1" applyFill="1" applyBorder="1" applyAlignment="1">
      <alignment vertical="center"/>
    </xf>
    <xf numFmtId="164" fontId="10" fillId="13" borderId="14" xfId="13" applyNumberFormat="1" applyFont="1" applyFill="1" applyBorder="1">
      <alignment vertical="center"/>
    </xf>
    <xf numFmtId="164" fontId="10" fillId="12" borderId="14" xfId="12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164" fontId="10" fillId="12" borderId="14" xfId="13" applyNumberFormat="1" applyFont="1" applyFill="1" applyBorder="1" applyAlignment="1">
      <alignment horizontal="left" vertical="center"/>
    </xf>
    <xf numFmtId="164" fontId="10" fillId="16" borderId="14" xfId="13" applyNumberFormat="1" applyFont="1" applyFill="1" applyBorder="1">
      <alignment vertical="center"/>
    </xf>
    <xf numFmtId="165" fontId="10" fillId="12" borderId="14" xfId="12" quotePrefix="1" applyNumberFormat="1" applyFont="1" applyFill="1" applyBorder="1">
      <alignment vertical="center"/>
    </xf>
    <xf numFmtId="165" fontId="10" fillId="13" borderId="14" xfId="12" quotePrefix="1" applyNumberFormat="1" applyFont="1" applyFill="1" applyBorder="1">
      <alignment vertical="center"/>
    </xf>
    <xf numFmtId="165" fontId="10" fillId="12" borderId="14" xfId="13" applyNumberFormat="1" applyFont="1" applyFill="1" applyBorder="1">
      <alignment vertical="center"/>
    </xf>
    <xf numFmtId="165" fontId="10" fillId="16" borderId="14" xfId="13" applyNumberFormat="1" applyFont="1" applyFill="1" applyBorder="1">
      <alignment vertical="center"/>
    </xf>
    <xf numFmtId="165" fontId="10" fillId="16" borderId="14" xfId="12" quotePrefix="1" applyNumberFormat="1" applyFont="1" applyFill="1" applyBorder="1">
      <alignment vertical="center"/>
    </xf>
    <xf numFmtId="165" fontId="10" fillId="13" borderId="14" xfId="13" applyNumberFormat="1" applyFont="1" applyFill="1" applyBorder="1">
      <alignment vertical="center"/>
    </xf>
    <xf numFmtId="165" fontId="10" fillId="13" borderId="14" xfId="13" quotePrefix="1" applyNumberFormat="1" applyFont="1" applyFill="1" applyBorder="1">
      <alignment vertical="center"/>
    </xf>
    <xf numFmtId="165" fontId="12" fillId="11" borderId="14" xfId="6" applyNumberFormat="1" applyFont="1" applyFill="1" applyBorder="1">
      <alignment vertical="center"/>
    </xf>
    <xf numFmtId="165" fontId="10" fillId="2" borderId="17" xfId="0" applyNumberFormat="1" applyFont="1" applyFill="1" applyBorder="1"/>
    <xf numFmtId="165" fontId="9" fillId="2" borderId="0" xfId="3" applyNumberFormat="1" applyFont="1" applyFill="1" applyBorder="1" applyAlignment="1">
      <alignment horizontal="center"/>
    </xf>
    <xf numFmtId="165" fontId="9" fillId="9" borderId="0" xfId="15" applyNumberFormat="1" applyFont="1" applyBorder="1" applyAlignment="1">
      <alignment horizontal="left" vertical="center"/>
    </xf>
    <xf numFmtId="165" fontId="10" fillId="13" borderId="14" xfId="12" applyNumberFormat="1" applyFont="1" applyFill="1" applyBorder="1">
      <alignment vertical="center"/>
    </xf>
    <xf numFmtId="165" fontId="10" fillId="12" borderId="14" xfId="12" applyNumberFormat="1" applyFont="1" applyFill="1" applyBorder="1">
      <alignment vertical="center"/>
    </xf>
    <xf numFmtId="165" fontId="10" fillId="13" borderId="14" xfId="12" applyNumberFormat="1" applyFont="1" applyFill="1" applyBorder="1" applyAlignment="1">
      <alignment horizontal="right" vertical="center"/>
    </xf>
    <xf numFmtId="165" fontId="12" fillId="14" borderId="14" xfId="6" applyNumberFormat="1" applyFont="1" applyFill="1" applyBorder="1">
      <alignment vertical="center"/>
    </xf>
    <xf numFmtId="0" fontId="10" fillId="12" borderId="14" xfId="12" applyNumberFormat="1" applyFont="1" applyFill="1" applyBorder="1">
      <alignment vertical="center"/>
    </xf>
    <xf numFmtId="0" fontId="10" fillId="13" borderId="14" xfId="12" applyNumberFormat="1" applyFont="1" applyFill="1" applyBorder="1">
      <alignment vertical="center"/>
    </xf>
    <xf numFmtId="0" fontId="10" fillId="12" borderId="14" xfId="13" applyNumberFormat="1" applyFont="1" applyFill="1" applyBorder="1">
      <alignment vertical="center"/>
    </xf>
    <xf numFmtId="0" fontId="10" fillId="13" borderId="14" xfId="13" applyNumberFormat="1" applyFont="1" applyFill="1" applyBorder="1">
      <alignment vertical="center"/>
    </xf>
    <xf numFmtId="164" fontId="11" fillId="2" borderId="17" xfId="0" applyNumberFormat="1" applyFont="1" applyFill="1" applyBorder="1"/>
    <xf numFmtId="164" fontId="14" fillId="0" borderId="30" xfId="6" applyNumberFormat="1" applyFont="1" applyFill="1" applyBorder="1">
      <alignment vertical="center"/>
    </xf>
    <xf numFmtId="165" fontId="14" fillId="0" borderId="30" xfId="6" applyNumberFormat="1" applyFont="1" applyFill="1" applyBorder="1">
      <alignment vertical="center"/>
    </xf>
    <xf numFmtId="0" fontId="14" fillId="0" borderId="30" xfId="6" applyNumberFormat="1" applyFont="1" applyFill="1" applyBorder="1">
      <alignment vertical="center"/>
    </xf>
    <xf numFmtId="165" fontId="10" fillId="17" borderId="14" xfId="12" quotePrefix="1" applyNumberFormat="1" applyFont="1" applyFill="1" applyBorder="1">
      <alignment vertical="center"/>
    </xf>
    <xf numFmtId="164" fontId="10" fillId="17" borderId="14" xfId="12" applyNumberFormat="1" applyFont="1" applyFill="1" applyBorder="1">
      <alignment vertical="center"/>
    </xf>
    <xf numFmtId="0" fontId="10" fillId="16" borderId="14" xfId="12" applyNumberFormat="1" applyFont="1" applyFill="1" applyBorder="1">
      <alignment vertical="center"/>
    </xf>
    <xf numFmtId="164" fontId="10" fillId="16" borderId="14" xfId="12" applyNumberFormat="1" applyFont="1" applyFill="1" applyBorder="1">
      <alignment vertical="center"/>
    </xf>
    <xf numFmtId="164" fontId="10" fillId="12" borderId="14" xfId="13" applyNumberFormat="1" applyFont="1" applyFill="1" applyBorder="1">
      <alignment vertical="center"/>
    </xf>
    <xf numFmtId="164" fontId="10" fillId="13" borderId="14" xfId="12" applyNumberFormat="1" applyFont="1" applyFill="1" applyBorder="1">
      <alignment vertical="center"/>
    </xf>
    <xf numFmtId="164" fontId="10" fillId="12" borderId="15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 applyAlignment="1">
      <alignment vertical="center"/>
    </xf>
    <xf numFmtId="165" fontId="10" fillId="12" borderId="14" xfId="13" quotePrefix="1" applyNumberFormat="1" applyFont="1" applyFill="1" applyBorder="1">
      <alignment vertical="center"/>
    </xf>
    <xf numFmtId="0" fontId="10" fillId="12" borderId="14" xfId="13" applyNumberFormat="1" applyFont="1" applyFill="1" applyBorder="1" applyAlignment="1">
      <alignment vertical="center" wrapText="1"/>
    </xf>
    <xf numFmtId="0" fontId="10" fillId="2" borderId="31" xfId="9" applyFont="1" applyFill="1" applyBorder="1" applyAlignment="1"/>
    <xf numFmtId="0" fontId="10" fillId="2" borderId="32" xfId="9" applyFont="1" applyFill="1" applyBorder="1" applyAlignment="1"/>
    <xf numFmtId="165" fontId="10" fillId="2" borderId="32" xfId="9" applyNumberFormat="1" applyFont="1" applyFill="1" applyBorder="1" applyAlignment="1"/>
    <xf numFmtId="0" fontId="10" fillId="2" borderId="20" xfId="7" applyFont="1" applyFill="1" applyBorder="1"/>
    <xf numFmtId="0" fontId="10" fillId="2" borderId="33" xfId="9" applyFont="1" applyFill="1" applyBorder="1" applyAlignment="1"/>
    <xf numFmtId="0" fontId="10" fillId="2" borderId="34" xfId="7" applyFont="1" applyFill="1" applyBorder="1"/>
    <xf numFmtId="164" fontId="9" fillId="2" borderId="35" xfId="3" applyNumberFormat="1" applyFont="1" applyFill="1" applyBorder="1" applyAlignment="1">
      <alignment horizontal="left"/>
    </xf>
    <xf numFmtId="165" fontId="9" fillId="2" borderId="35" xfId="3" applyNumberFormat="1" applyFont="1" applyFill="1" applyBorder="1" applyAlignment="1">
      <alignment horizontal="center"/>
    </xf>
    <xf numFmtId="0" fontId="10" fillId="2" borderId="36" xfId="2" applyFont="1" applyFill="1" applyBorder="1"/>
    <xf numFmtId="0" fontId="10" fillId="2" borderId="37" xfId="9" applyFont="1" applyFill="1" applyBorder="1" applyAlignment="1">
      <alignment horizontal="center"/>
    </xf>
    <xf numFmtId="0" fontId="10" fillId="2" borderId="38" xfId="11" applyFont="1" applyFill="1" applyBorder="1" applyAlignment="1"/>
    <xf numFmtId="0" fontId="10" fillId="2" borderId="38" xfId="7" applyFont="1" applyFill="1" applyBorder="1"/>
    <xf numFmtId="0" fontId="10" fillId="2" borderId="39" xfId="7" applyFont="1" applyFill="1" applyBorder="1"/>
    <xf numFmtId="164" fontId="9" fillId="2" borderId="40" xfId="3" applyNumberFormat="1" applyFont="1" applyFill="1" applyBorder="1" applyAlignment="1">
      <alignment horizontal="left"/>
    </xf>
    <xf numFmtId="165" fontId="9" fillId="2" borderId="40" xfId="3" applyNumberFormat="1" applyFont="1" applyFill="1" applyBorder="1" applyAlignment="1">
      <alignment horizontal="center"/>
    </xf>
    <xf numFmtId="0" fontId="10" fillId="2" borderId="41" xfId="9" applyFont="1" applyFill="1" applyBorder="1" applyAlignment="1">
      <alignment horizontal="center"/>
    </xf>
    <xf numFmtId="165" fontId="9" fillId="2" borderId="35" xfId="10" applyNumberFormat="1" applyFont="1" applyFill="1" applyBorder="1" applyAlignment="1">
      <alignment horizontal="center"/>
    </xf>
    <xf numFmtId="0" fontId="10" fillId="2" borderId="36" xfId="9" applyFont="1" applyFill="1" applyBorder="1" applyAlignment="1">
      <alignment horizontal="center"/>
    </xf>
    <xf numFmtId="0" fontId="10" fillId="0" borderId="38" xfId="7" applyFont="1" applyFill="1" applyBorder="1"/>
    <xf numFmtId="0" fontId="10" fillId="2" borderId="39" xfId="4" applyFont="1" applyFill="1" applyBorder="1"/>
    <xf numFmtId="0" fontId="9" fillId="2" borderId="46" xfId="3" applyFont="1" applyFill="1" applyBorder="1" applyAlignment="1">
      <alignment horizontal="center"/>
    </xf>
    <xf numFmtId="0" fontId="10" fillId="2" borderId="38" xfId="4" applyFont="1" applyFill="1" applyBorder="1"/>
    <xf numFmtId="0" fontId="10" fillId="2" borderId="38" xfId="0" applyFont="1" applyFill="1" applyBorder="1"/>
    <xf numFmtId="0" fontId="10" fillId="2" borderId="35" xfId="4" applyFont="1" applyFill="1" applyBorder="1"/>
    <xf numFmtId="0" fontId="10" fillId="2" borderId="0" xfId="11" applyFont="1" applyFill="1" applyBorder="1" applyAlignment="1">
      <alignment horizontal="center"/>
    </xf>
    <xf numFmtId="164" fontId="10" fillId="13" borderId="14" xfId="12" applyNumberFormat="1" applyFont="1" applyFill="1" applyBorder="1">
      <alignment vertical="center"/>
    </xf>
    <xf numFmtId="164" fontId="10" fillId="2" borderId="47" xfId="10" applyNumberFormat="1" applyFont="1" applyFill="1" applyBorder="1" applyAlignment="1">
      <alignment horizontal="center"/>
    </xf>
    <xf numFmtId="165" fontId="14" fillId="0" borderId="0" xfId="6" applyNumberFormat="1" applyFont="1" applyFill="1" applyBorder="1">
      <alignment vertical="center"/>
    </xf>
    <xf numFmtId="165" fontId="10" fillId="2" borderId="48" xfId="0" applyNumberFormat="1" applyFont="1" applyFill="1" applyBorder="1"/>
    <xf numFmtId="165" fontId="9" fillId="2" borderId="46" xfId="3" applyNumberFormat="1" applyFont="1" applyFill="1" applyBorder="1" applyAlignment="1">
      <alignment horizontal="center"/>
    </xf>
    <xf numFmtId="0" fontId="10" fillId="2" borderId="49" xfId="7" applyFont="1" applyFill="1" applyBorder="1"/>
    <xf numFmtId="0" fontId="10" fillId="2" borderId="50" xfId="7" applyFont="1" applyFill="1" applyBorder="1"/>
    <xf numFmtId="0" fontId="10" fillId="0" borderId="51" xfId="7" applyFont="1" applyFill="1" applyBorder="1"/>
    <xf numFmtId="0" fontId="9" fillId="15" borderId="52" xfId="0" applyFont="1" applyFill="1" applyBorder="1" applyAlignment="1">
      <alignment vertical="center"/>
    </xf>
    <xf numFmtId="0" fontId="17" fillId="0" borderId="0" xfId="32" applyFont="1" applyFill="1" applyBorder="1" applyAlignment="1">
      <alignment vertical="top"/>
    </xf>
    <xf numFmtId="0" fontId="9" fillId="2" borderId="0" xfId="0" applyFont="1" applyFill="1"/>
    <xf numFmtId="164" fontId="10" fillId="13" borderId="14" xfId="12" applyNumberFormat="1" applyFont="1" applyFill="1" applyBorder="1">
      <alignment vertical="center"/>
    </xf>
    <xf numFmtId="10" fontId="12" fillId="11" borderId="14" xfId="33" applyNumberFormat="1" applyFont="1" applyFill="1" applyBorder="1" applyAlignment="1">
      <alignment vertical="center"/>
    </xf>
    <xf numFmtId="0" fontId="12" fillId="11" borderId="14" xfId="6" applyNumberFormat="1" applyFont="1" applyFill="1" applyBorder="1">
      <alignment vertical="center"/>
    </xf>
    <xf numFmtId="0" fontId="16" fillId="2" borderId="44" xfId="3" applyFont="1" applyFill="1" applyBorder="1" applyAlignment="1">
      <alignment horizontal="left"/>
    </xf>
    <xf numFmtId="0" fontId="16" fillId="2" borderId="45" xfId="3" applyFont="1" applyFill="1" applyBorder="1" applyAlignment="1">
      <alignment horizontal="left"/>
    </xf>
    <xf numFmtId="164" fontId="10" fillId="13" borderId="15" xfId="13" applyNumberFormat="1" applyFont="1" applyFill="1" applyBorder="1" applyAlignment="1">
      <alignment horizontal="left" vertical="center"/>
    </xf>
    <xf numFmtId="164" fontId="10" fillId="13" borderId="16" xfId="13" applyNumberFormat="1" applyFont="1" applyFill="1" applyBorder="1" applyAlignment="1">
      <alignment horizontal="left" vertical="center"/>
    </xf>
    <xf numFmtId="164" fontId="10" fillId="12" borderId="16" xfId="13" applyNumberFormat="1" applyFont="1" applyFill="1" applyBorder="1" applyAlignment="1">
      <alignment horizontal="left" vertical="center"/>
    </xf>
    <xf numFmtId="164" fontId="10" fillId="13" borderId="24" xfId="13" applyNumberFormat="1" applyFont="1" applyFill="1" applyBorder="1" applyAlignment="1">
      <alignment horizontal="left" vertical="center"/>
    </xf>
    <xf numFmtId="0" fontId="9" fillId="2" borderId="42" xfId="10" applyFont="1" applyFill="1" applyBorder="1" applyAlignment="1">
      <alignment horizontal="center"/>
    </xf>
    <xf numFmtId="0" fontId="9" fillId="2" borderId="43" xfId="10" applyFont="1" applyFill="1" applyBorder="1" applyAlignment="1">
      <alignment horizontal="center"/>
    </xf>
    <xf numFmtId="0" fontId="12" fillId="14" borderId="14" xfId="8" applyNumberFormat="1" applyFont="1" applyFill="1" applyBorder="1">
      <alignment vertical="center"/>
    </xf>
    <xf numFmtId="164" fontId="12" fillId="11" borderId="14" xfId="6" applyNumberFormat="1" applyFont="1" applyFill="1" applyBorder="1">
      <alignment vertical="center"/>
    </xf>
    <xf numFmtId="164" fontId="9" fillId="9" borderId="25" xfId="15" applyNumberFormat="1" applyFont="1" applyBorder="1" applyAlignment="1">
      <alignment horizontal="left" vertical="center"/>
    </xf>
    <xf numFmtId="164" fontId="12" fillId="11" borderId="21" xfId="6" applyNumberFormat="1" applyFont="1" applyFill="1" applyBorder="1" applyAlignment="1">
      <alignment horizontal="left" vertical="center"/>
    </xf>
    <xf numFmtId="164" fontId="12" fillId="11" borderId="22" xfId="6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 applyAlignment="1">
      <alignment horizontal="left" vertical="center"/>
    </xf>
    <xf numFmtId="164" fontId="10" fillId="13" borderId="24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 applyAlignment="1">
      <alignment horizontal="left" vertical="center"/>
    </xf>
    <xf numFmtId="164" fontId="10" fillId="12" borderId="16" xfId="12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 applyAlignment="1">
      <alignment horizontal="left" vertical="center" wrapText="1"/>
    </xf>
    <xf numFmtId="164" fontId="10" fillId="13" borderId="16" xfId="13" applyNumberFormat="1" applyFont="1" applyFill="1" applyBorder="1" applyAlignment="1">
      <alignment horizontal="left" vertical="center" wrapText="1"/>
    </xf>
    <xf numFmtId="0" fontId="9" fillId="9" borderId="11" xfId="15" applyFont="1" applyBorder="1" applyAlignment="1">
      <alignment horizontal="left" vertical="center"/>
    </xf>
    <xf numFmtId="0" fontId="9" fillId="9" borderId="53" xfId="15" applyFont="1" applyBorder="1" applyAlignment="1">
      <alignment horizontal="left" vertical="center"/>
    </xf>
    <xf numFmtId="164" fontId="12" fillId="11" borderId="21" xfId="6" applyNumberFormat="1" applyFont="1" applyFill="1" applyBorder="1">
      <alignment vertical="center"/>
    </xf>
    <xf numFmtId="164" fontId="12" fillId="11" borderId="23" xfId="6" applyNumberFormat="1" applyFont="1" applyFill="1" applyBorder="1">
      <alignment vertical="center"/>
    </xf>
    <xf numFmtId="164" fontId="10" fillId="13" borderId="14" xfId="12" applyNumberFormat="1" applyFont="1" applyFill="1" applyBorder="1" applyAlignment="1">
      <alignment horizontal="left" vertical="center"/>
    </xf>
    <xf numFmtId="164" fontId="12" fillId="11" borderId="21" xfId="14" applyNumberFormat="1" applyFont="1" applyFill="1" applyBorder="1" applyAlignment="1">
      <alignment horizontal="center" vertical="center" wrapText="1"/>
    </xf>
    <xf numFmtId="164" fontId="12" fillId="11" borderId="22" xfId="14" applyNumberFormat="1" applyFont="1" applyFill="1" applyBorder="1" applyAlignment="1">
      <alignment horizontal="center" vertical="center" wrapText="1"/>
    </xf>
    <xf numFmtId="164" fontId="12" fillId="11" borderId="23" xfId="14" applyNumberFormat="1" applyFont="1" applyFill="1" applyBorder="1" applyAlignment="1">
      <alignment horizontal="center" vertical="center" wrapText="1"/>
    </xf>
    <xf numFmtId="164" fontId="10" fillId="16" borderId="15" xfId="12" applyNumberFormat="1" applyFont="1" applyFill="1" applyBorder="1" applyAlignment="1">
      <alignment horizontal="left" vertical="center"/>
    </xf>
    <xf numFmtId="164" fontId="10" fillId="16" borderId="16" xfId="12" applyNumberFormat="1" applyFont="1" applyFill="1" applyBorder="1" applyAlignment="1">
      <alignment horizontal="left" vertical="center"/>
    </xf>
    <xf numFmtId="164" fontId="10" fillId="13" borderId="16" xfId="12" applyNumberFormat="1" applyFont="1" applyFill="1" applyBorder="1" applyAlignment="1">
      <alignment horizontal="left" vertical="center"/>
    </xf>
    <xf numFmtId="164" fontId="10" fillId="12" borderId="15" xfId="13" applyNumberFormat="1" applyFont="1" applyFill="1" applyBorder="1" applyAlignment="1">
      <alignment horizontal="left" vertical="center"/>
    </xf>
    <xf numFmtId="164" fontId="10" fillId="12" borderId="24" xfId="13" applyNumberFormat="1" applyFont="1" applyFill="1" applyBorder="1" applyAlignment="1">
      <alignment horizontal="left" vertical="center"/>
    </xf>
    <xf numFmtId="164" fontId="10" fillId="13" borderId="14" xfId="12" applyNumberFormat="1" applyFont="1" applyFill="1" applyBorder="1" applyAlignment="1">
      <alignment vertical="center"/>
    </xf>
  </cellXfs>
  <cellStyles count="34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112_1" xfId="32"/>
    <cellStyle name="Normal_Demanda" xfId="1"/>
    <cellStyle name="Percentatge" xfId="33" builtinId="5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003366"/>
      <color rgb="FFDBE5F1"/>
      <color rgb="FFB8CCE4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S100"/>
  <sheetViews>
    <sheetView showGridLines="0" tabSelected="1" topLeftCell="A55" zoomScaleNormal="100" workbookViewId="0">
      <selection activeCell="C63" sqref="C63"/>
    </sheetView>
  </sheetViews>
  <sheetFormatPr defaultColWidth="11.44140625" defaultRowHeight="13.2" x14ac:dyDescent="0.25"/>
  <cols>
    <col min="1" max="1" width="0.5546875" style="3" customWidth="1"/>
    <col min="2" max="2" width="15.6640625" style="3" customWidth="1"/>
    <col min="3" max="3" width="46.33203125" style="3" customWidth="1"/>
    <col min="4" max="6" width="7.88671875" style="3" customWidth="1"/>
    <col min="7" max="18" width="7.88671875" style="2" customWidth="1"/>
    <col min="19" max="19" width="0.6640625" style="3" customWidth="1"/>
    <col min="20" max="16384" width="11.44140625" style="2"/>
  </cols>
  <sheetData>
    <row r="1" spans="1:19" ht="14.4" thickTop="1" thickBot="1" x14ac:dyDescent="0.3">
      <c r="B1" s="22" t="s">
        <v>64</v>
      </c>
      <c r="C1" s="94"/>
      <c r="D1" s="21"/>
      <c r="E1" s="21"/>
      <c r="F1" s="21"/>
      <c r="S1" s="21"/>
    </row>
    <row r="2" spans="1:19" ht="16.8" thickTop="1" thickBot="1" x14ac:dyDescent="0.3">
      <c r="C2" s="95"/>
    </row>
    <row r="3" spans="1:19" ht="14.4" thickTop="1" thickBot="1" x14ac:dyDescent="0.3">
      <c r="A3" s="1"/>
      <c r="B3" s="119"/>
      <c r="C3" s="120"/>
      <c r="D3" s="25"/>
      <c r="E3" s="25"/>
      <c r="F3" s="25"/>
      <c r="S3" s="1"/>
    </row>
    <row r="4" spans="1:19" ht="13.8" thickTop="1" x14ac:dyDescent="0.25">
      <c r="B4" s="96" t="s">
        <v>39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4.8" customHeight="1" x14ac:dyDescent="0.25">
      <c r="A5" s="14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87"/>
      <c r="N5" s="87"/>
      <c r="O5" s="87"/>
      <c r="P5" s="87"/>
      <c r="Q5" s="87"/>
      <c r="R5" s="87"/>
      <c r="S5" s="61"/>
    </row>
    <row r="6" spans="1:19" ht="18.75" customHeight="1" x14ac:dyDescent="0.25">
      <c r="A6" s="15"/>
      <c r="B6" s="16" t="s">
        <v>21</v>
      </c>
      <c r="C6" s="17"/>
      <c r="D6" s="124" t="s">
        <v>74</v>
      </c>
      <c r="E6" s="125"/>
      <c r="F6" s="126"/>
      <c r="G6" s="124" t="s">
        <v>78</v>
      </c>
      <c r="H6" s="125"/>
      <c r="I6" s="126"/>
      <c r="J6" s="124" t="s">
        <v>82</v>
      </c>
      <c r="K6" s="125"/>
      <c r="L6" s="126"/>
      <c r="M6" s="124" t="s">
        <v>91</v>
      </c>
      <c r="N6" s="125"/>
      <c r="O6" s="126"/>
      <c r="P6" s="124" t="s">
        <v>100</v>
      </c>
      <c r="Q6" s="125"/>
      <c r="R6" s="126"/>
      <c r="S6" s="62"/>
    </row>
    <row r="7" spans="1:19" ht="20.100000000000001" customHeight="1" x14ac:dyDescent="0.25">
      <c r="A7" s="15"/>
      <c r="B7" s="10" t="s">
        <v>7</v>
      </c>
      <c r="C7" s="10" t="s">
        <v>18</v>
      </c>
      <c r="D7" s="10" t="s">
        <v>20</v>
      </c>
      <c r="E7" s="10" t="s">
        <v>19</v>
      </c>
      <c r="F7" s="11" t="s">
        <v>5</v>
      </c>
      <c r="G7" s="10" t="s">
        <v>20</v>
      </c>
      <c r="H7" s="10" t="s">
        <v>19</v>
      </c>
      <c r="I7" s="11" t="s">
        <v>5</v>
      </c>
      <c r="J7" s="10" t="s">
        <v>20</v>
      </c>
      <c r="K7" s="10" t="s">
        <v>19</v>
      </c>
      <c r="L7" s="11" t="s">
        <v>5</v>
      </c>
      <c r="M7" s="10" t="s">
        <v>20</v>
      </c>
      <c r="N7" s="10" t="s">
        <v>19</v>
      </c>
      <c r="O7" s="11" t="s">
        <v>5</v>
      </c>
      <c r="P7" s="10" t="s">
        <v>20</v>
      </c>
      <c r="Q7" s="10" t="s">
        <v>19</v>
      </c>
      <c r="R7" s="11" t="s">
        <v>5</v>
      </c>
      <c r="S7" s="62"/>
    </row>
    <row r="8" spans="1:19" ht="20.100000000000001" customHeight="1" x14ac:dyDescent="0.25">
      <c r="A8" s="15"/>
      <c r="B8" s="57" t="s">
        <v>14</v>
      </c>
      <c r="C8" s="24" t="s">
        <v>22</v>
      </c>
      <c r="D8" s="28">
        <v>21</v>
      </c>
      <c r="E8" s="28">
        <v>33</v>
      </c>
      <c r="F8" s="28">
        <f t="shared" ref="F8" si="0">+D8+E8</f>
        <v>54</v>
      </c>
      <c r="G8" s="28">
        <v>14</v>
      </c>
      <c r="H8" s="28">
        <v>41</v>
      </c>
      <c r="I8" s="28">
        <f t="shared" ref="I8:I30" si="1">G8+H8</f>
        <v>55</v>
      </c>
      <c r="J8" s="28">
        <v>18</v>
      </c>
      <c r="K8" s="28">
        <v>41</v>
      </c>
      <c r="L8" s="28">
        <f t="shared" ref="L8:L30" si="2">J8+K8</f>
        <v>59</v>
      </c>
      <c r="M8" s="28">
        <v>19</v>
      </c>
      <c r="N8" s="28">
        <v>50</v>
      </c>
      <c r="O8" s="28">
        <f t="shared" ref="O8:O17" si="3">M8+N8</f>
        <v>69</v>
      </c>
      <c r="P8" s="28">
        <v>13</v>
      </c>
      <c r="Q8" s="28">
        <v>51</v>
      </c>
      <c r="R8" s="51">
        <f t="shared" ref="R8:R62" si="4">P8+Q8</f>
        <v>64</v>
      </c>
      <c r="S8" s="63"/>
    </row>
    <row r="9" spans="1:19" ht="19.2" customHeight="1" x14ac:dyDescent="0.25">
      <c r="A9" s="15"/>
      <c r="B9" s="127" t="s">
        <v>76</v>
      </c>
      <c r="C9" s="53" t="s">
        <v>52</v>
      </c>
      <c r="D9" s="32">
        <v>28</v>
      </c>
      <c r="E9" s="32">
        <v>29</v>
      </c>
      <c r="F9" s="32">
        <f t="shared" ref="F9:F14" si="5">+D9+E9</f>
        <v>57</v>
      </c>
      <c r="G9" s="32">
        <v>31</v>
      </c>
      <c r="H9" s="32">
        <v>31</v>
      </c>
      <c r="I9" s="32">
        <f t="shared" si="1"/>
        <v>62</v>
      </c>
      <c r="J9" s="32">
        <v>39</v>
      </c>
      <c r="K9" s="32">
        <v>25</v>
      </c>
      <c r="L9" s="32">
        <f t="shared" si="2"/>
        <v>64</v>
      </c>
      <c r="M9" s="32">
        <v>33</v>
      </c>
      <c r="N9" s="32">
        <v>35</v>
      </c>
      <c r="O9" s="32">
        <f t="shared" si="3"/>
        <v>68</v>
      </c>
      <c r="P9" s="32">
        <v>28</v>
      </c>
      <c r="Q9" s="32">
        <v>32</v>
      </c>
      <c r="R9" s="32">
        <f t="shared" si="4"/>
        <v>60</v>
      </c>
      <c r="S9" s="63"/>
    </row>
    <row r="10" spans="1:19" ht="19.2" customHeight="1" x14ac:dyDescent="0.25">
      <c r="A10" s="15"/>
      <c r="B10" s="128"/>
      <c r="C10" s="54" t="s">
        <v>25</v>
      </c>
      <c r="D10" s="32">
        <v>8</v>
      </c>
      <c r="E10" s="32">
        <v>35</v>
      </c>
      <c r="F10" s="32">
        <f t="shared" si="5"/>
        <v>43</v>
      </c>
      <c r="G10" s="32">
        <v>8</v>
      </c>
      <c r="H10" s="32">
        <v>29</v>
      </c>
      <c r="I10" s="32">
        <f t="shared" si="1"/>
        <v>37</v>
      </c>
      <c r="J10" s="32">
        <v>12</v>
      </c>
      <c r="K10" s="32">
        <v>45</v>
      </c>
      <c r="L10" s="32">
        <f t="shared" si="2"/>
        <v>57</v>
      </c>
      <c r="M10" s="32">
        <v>14</v>
      </c>
      <c r="N10" s="32">
        <v>45</v>
      </c>
      <c r="O10" s="32">
        <f t="shared" si="3"/>
        <v>59</v>
      </c>
      <c r="P10" s="32">
        <v>12</v>
      </c>
      <c r="Q10" s="32">
        <v>40</v>
      </c>
      <c r="R10" s="32">
        <f t="shared" si="4"/>
        <v>52</v>
      </c>
      <c r="S10" s="63"/>
    </row>
    <row r="11" spans="1:19" ht="19.2" customHeight="1" x14ac:dyDescent="0.25">
      <c r="A11" s="15"/>
      <c r="B11" s="128"/>
      <c r="C11" s="53" t="s">
        <v>38</v>
      </c>
      <c r="D11" s="32">
        <v>35</v>
      </c>
      <c r="E11" s="32">
        <v>255</v>
      </c>
      <c r="F11" s="32">
        <f t="shared" si="5"/>
        <v>290</v>
      </c>
      <c r="G11" s="32">
        <v>33</v>
      </c>
      <c r="H11" s="32">
        <v>241</v>
      </c>
      <c r="I11" s="32">
        <f t="shared" si="1"/>
        <v>274</v>
      </c>
      <c r="J11" s="32">
        <v>51</v>
      </c>
      <c r="K11" s="32">
        <v>248</v>
      </c>
      <c r="L11" s="32">
        <f t="shared" si="2"/>
        <v>299</v>
      </c>
      <c r="M11" s="32">
        <v>59</v>
      </c>
      <c r="N11" s="32">
        <v>243</v>
      </c>
      <c r="O11" s="32">
        <f t="shared" si="3"/>
        <v>302</v>
      </c>
      <c r="P11" s="32">
        <v>54</v>
      </c>
      <c r="Q11" s="32">
        <v>253</v>
      </c>
      <c r="R11" s="32">
        <f t="shared" si="4"/>
        <v>307</v>
      </c>
      <c r="S11" s="63"/>
    </row>
    <row r="12" spans="1:19" ht="19.2" customHeight="1" x14ac:dyDescent="0.25">
      <c r="A12" s="15"/>
      <c r="B12" s="128"/>
      <c r="C12" s="27" t="s">
        <v>42</v>
      </c>
      <c r="D12" s="31">
        <v>12</v>
      </c>
      <c r="E12" s="31">
        <v>56</v>
      </c>
      <c r="F12" s="32">
        <f t="shared" si="5"/>
        <v>68</v>
      </c>
      <c r="G12" s="31">
        <v>10</v>
      </c>
      <c r="H12" s="31">
        <v>51</v>
      </c>
      <c r="I12" s="32">
        <f t="shared" si="1"/>
        <v>61</v>
      </c>
      <c r="J12" s="31">
        <v>7</v>
      </c>
      <c r="K12" s="31">
        <v>56</v>
      </c>
      <c r="L12" s="32">
        <f t="shared" si="2"/>
        <v>63</v>
      </c>
      <c r="M12" s="31">
        <v>11</v>
      </c>
      <c r="N12" s="31">
        <v>52</v>
      </c>
      <c r="O12" s="32">
        <f t="shared" si="3"/>
        <v>63</v>
      </c>
      <c r="P12" s="31">
        <v>13</v>
      </c>
      <c r="Q12" s="31">
        <v>51</v>
      </c>
      <c r="R12" s="32">
        <f t="shared" si="4"/>
        <v>64</v>
      </c>
      <c r="S12" s="63"/>
    </row>
    <row r="13" spans="1:19" ht="19.2" customHeight="1" x14ac:dyDescent="0.25">
      <c r="A13" s="15"/>
      <c r="B13" s="128"/>
      <c r="C13" s="27" t="s">
        <v>43</v>
      </c>
      <c r="D13" s="31">
        <v>29</v>
      </c>
      <c r="E13" s="31">
        <v>144</v>
      </c>
      <c r="F13" s="32">
        <f t="shared" si="5"/>
        <v>173</v>
      </c>
      <c r="G13" s="31">
        <v>25</v>
      </c>
      <c r="H13" s="31">
        <v>166</v>
      </c>
      <c r="I13" s="32">
        <f t="shared" si="1"/>
        <v>191</v>
      </c>
      <c r="J13" s="31">
        <v>23</v>
      </c>
      <c r="K13" s="31">
        <v>143</v>
      </c>
      <c r="L13" s="32">
        <f t="shared" si="2"/>
        <v>166</v>
      </c>
      <c r="M13" s="31">
        <v>36</v>
      </c>
      <c r="N13" s="31">
        <v>143</v>
      </c>
      <c r="O13" s="32">
        <f t="shared" si="3"/>
        <v>179</v>
      </c>
      <c r="P13" s="31">
        <v>34</v>
      </c>
      <c r="Q13" s="31">
        <v>161</v>
      </c>
      <c r="R13" s="32">
        <f t="shared" si="4"/>
        <v>195</v>
      </c>
      <c r="S13" s="63"/>
    </row>
    <row r="14" spans="1:19" ht="19.2" customHeight="1" x14ac:dyDescent="0.25">
      <c r="A14" s="15"/>
      <c r="B14" s="128"/>
      <c r="C14" s="27" t="s">
        <v>44</v>
      </c>
      <c r="D14" s="31">
        <v>10</v>
      </c>
      <c r="E14" s="31">
        <v>53</v>
      </c>
      <c r="F14" s="32">
        <f t="shared" si="5"/>
        <v>63</v>
      </c>
      <c r="G14" s="31">
        <v>7</v>
      </c>
      <c r="H14" s="31">
        <v>54</v>
      </c>
      <c r="I14" s="32">
        <f t="shared" si="1"/>
        <v>61</v>
      </c>
      <c r="J14" s="31">
        <v>14</v>
      </c>
      <c r="K14" s="31">
        <v>54</v>
      </c>
      <c r="L14" s="32">
        <f t="shared" si="2"/>
        <v>68</v>
      </c>
      <c r="M14" s="31">
        <v>10</v>
      </c>
      <c r="N14" s="31">
        <v>50</v>
      </c>
      <c r="O14" s="32">
        <f t="shared" si="3"/>
        <v>60</v>
      </c>
      <c r="P14" s="31">
        <v>11</v>
      </c>
      <c r="Q14" s="31">
        <v>50</v>
      </c>
      <c r="R14" s="32">
        <f t="shared" si="4"/>
        <v>61</v>
      </c>
      <c r="S14" s="63"/>
    </row>
    <row r="15" spans="1:19" ht="20.100000000000001" customHeight="1" x14ac:dyDescent="0.25">
      <c r="A15" s="15"/>
      <c r="B15" s="52" t="s">
        <v>17</v>
      </c>
      <c r="C15" s="52" t="s">
        <v>65</v>
      </c>
      <c r="D15" s="51">
        <v>187</v>
      </c>
      <c r="E15" s="51">
        <v>177</v>
      </c>
      <c r="F15" s="51">
        <f t="shared" ref="F15:F42" si="6">+D15+E15</f>
        <v>364</v>
      </c>
      <c r="G15" s="51">
        <v>166</v>
      </c>
      <c r="H15" s="51">
        <v>196</v>
      </c>
      <c r="I15" s="51">
        <f t="shared" si="1"/>
        <v>362</v>
      </c>
      <c r="J15" s="51">
        <v>169</v>
      </c>
      <c r="K15" s="51">
        <v>194</v>
      </c>
      <c r="L15" s="51">
        <f t="shared" si="2"/>
        <v>363</v>
      </c>
      <c r="M15" s="51">
        <v>178</v>
      </c>
      <c r="N15" s="51">
        <v>160</v>
      </c>
      <c r="O15" s="51">
        <f t="shared" si="3"/>
        <v>338</v>
      </c>
      <c r="P15" s="51">
        <v>195</v>
      </c>
      <c r="Q15" s="51">
        <v>157</v>
      </c>
      <c r="R15" s="51">
        <f t="shared" si="4"/>
        <v>352</v>
      </c>
      <c r="S15" s="63"/>
    </row>
    <row r="16" spans="1:19" ht="20.100000000000001" customHeight="1" x14ac:dyDescent="0.25">
      <c r="A16" s="15"/>
      <c r="B16" s="129" t="s">
        <v>86</v>
      </c>
      <c r="C16" s="56" t="s">
        <v>25</v>
      </c>
      <c r="D16" s="29">
        <v>2</v>
      </c>
      <c r="E16" s="29">
        <v>17</v>
      </c>
      <c r="F16" s="29">
        <f t="shared" si="6"/>
        <v>19</v>
      </c>
      <c r="G16" s="29"/>
      <c r="H16" s="29"/>
      <c r="I16" s="29"/>
      <c r="J16" s="29"/>
      <c r="K16" s="29"/>
      <c r="L16" s="29"/>
      <c r="M16" s="29"/>
      <c r="N16" s="29"/>
      <c r="O16" s="29">
        <f t="shared" si="3"/>
        <v>0</v>
      </c>
      <c r="P16" s="29">
        <v>0</v>
      </c>
      <c r="Q16" s="29">
        <v>0</v>
      </c>
      <c r="R16" s="29">
        <f t="shared" si="4"/>
        <v>0</v>
      </c>
      <c r="S16" s="63"/>
    </row>
    <row r="17" spans="1:19" ht="20.100000000000001" customHeight="1" x14ac:dyDescent="0.25">
      <c r="A17" s="15"/>
      <c r="B17" s="129"/>
      <c r="C17" s="56" t="s">
        <v>24</v>
      </c>
      <c r="D17" s="29">
        <v>5</v>
      </c>
      <c r="E17" s="29">
        <v>20</v>
      </c>
      <c r="F17" s="29">
        <f t="shared" si="6"/>
        <v>25</v>
      </c>
      <c r="G17" s="29">
        <v>0</v>
      </c>
      <c r="H17" s="29">
        <v>2</v>
      </c>
      <c r="I17" s="29">
        <f t="shared" si="1"/>
        <v>2</v>
      </c>
      <c r="J17" s="29">
        <v>0</v>
      </c>
      <c r="K17" s="29">
        <v>0</v>
      </c>
      <c r="L17" s="29">
        <f t="shared" si="2"/>
        <v>0</v>
      </c>
      <c r="M17" s="29"/>
      <c r="N17" s="29"/>
      <c r="O17" s="29">
        <f t="shared" si="3"/>
        <v>0</v>
      </c>
      <c r="P17" s="29">
        <v>0</v>
      </c>
      <c r="Q17" s="29">
        <v>0</v>
      </c>
      <c r="R17" s="29">
        <f t="shared" si="4"/>
        <v>0</v>
      </c>
      <c r="S17" s="63"/>
    </row>
    <row r="18" spans="1:19" ht="20.100000000000001" customHeight="1" x14ac:dyDescent="0.25">
      <c r="A18" s="15"/>
      <c r="B18" s="129"/>
      <c r="C18" s="56" t="s">
        <v>23</v>
      </c>
      <c r="D18" s="29">
        <v>1</v>
      </c>
      <c r="E18" s="29">
        <v>4</v>
      </c>
      <c r="F18" s="29">
        <f t="shared" si="6"/>
        <v>5</v>
      </c>
      <c r="G18" s="29">
        <v>0</v>
      </c>
      <c r="H18" s="29">
        <v>1</v>
      </c>
      <c r="I18" s="29">
        <f>G18+H18</f>
        <v>1</v>
      </c>
      <c r="J18" s="29">
        <v>0</v>
      </c>
      <c r="K18" s="29">
        <v>0</v>
      </c>
      <c r="L18" s="29">
        <f>J18+K18</f>
        <v>0</v>
      </c>
      <c r="M18" s="29"/>
      <c r="N18" s="29"/>
      <c r="O18" s="29">
        <f t="shared" ref="O18:O23" si="7">M18+N18</f>
        <v>0</v>
      </c>
      <c r="P18" s="29">
        <v>0</v>
      </c>
      <c r="Q18" s="29">
        <v>0</v>
      </c>
      <c r="R18" s="29">
        <f t="shared" ref="R18:R23" si="8">P18+Q18</f>
        <v>0</v>
      </c>
      <c r="S18" s="63"/>
    </row>
    <row r="19" spans="1:19" ht="20.100000000000001" customHeight="1" x14ac:dyDescent="0.25">
      <c r="A19" s="15"/>
      <c r="B19" s="129"/>
      <c r="C19" s="56" t="s">
        <v>57</v>
      </c>
      <c r="D19" s="29">
        <v>1</v>
      </c>
      <c r="E19" s="29">
        <v>9</v>
      </c>
      <c r="F19" s="29">
        <f t="shared" si="6"/>
        <v>10</v>
      </c>
      <c r="G19" s="31">
        <v>68</v>
      </c>
      <c r="H19" s="31">
        <v>341</v>
      </c>
      <c r="I19" s="31">
        <f>G19+H19</f>
        <v>409</v>
      </c>
      <c r="J19" s="31">
        <v>64</v>
      </c>
      <c r="K19" s="31">
        <v>249</v>
      </c>
      <c r="L19" s="31">
        <f>J19+K19</f>
        <v>313</v>
      </c>
      <c r="M19" s="31">
        <v>59</v>
      </c>
      <c r="N19" s="31">
        <v>175</v>
      </c>
      <c r="O19" s="31">
        <f t="shared" si="7"/>
        <v>234</v>
      </c>
      <c r="P19" s="31">
        <v>0</v>
      </c>
      <c r="Q19" s="31">
        <v>0</v>
      </c>
      <c r="R19" s="31">
        <f t="shared" si="8"/>
        <v>0</v>
      </c>
      <c r="S19" s="63"/>
    </row>
    <row r="20" spans="1:19" ht="20.100000000000001" customHeight="1" x14ac:dyDescent="0.25">
      <c r="A20" s="15"/>
      <c r="B20" s="129"/>
      <c r="C20" s="56" t="s">
        <v>75</v>
      </c>
      <c r="D20" s="31">
        <v>97</v>
      </c>
      <c r="E20" s="31">
        <v>449</v>
      </c>
      <c r="F20" s="29">
        <f>+D20+E20</f>
        <v>546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11</v>
      </c>
      <c r="N20" s="29">
        <v>44</v>
      </c>
      <c r="O20" s="29">
        <f t="shared" si="7"/>
        <v>55</v>
      </c>
      <c r="P20" s="29">
        <v>47</v>
      </c>
      <c r="Q20" s="29">
        <v>177</v>
      </c>
      <c r="R20" s="29">
        <f t="shared" si="8"/>
        <v>224</v>
      </c>
      <c r="S20" s="63"/>
    </row>
    <row r="21" spans="1:19" ht="20.100000000000001" customHeight="1" x14ac:dyDescent="0.25">
      <c r="A21" s="15"/>
      <c r="B21" s="129"/>
      <c r="C21" s="97" t="s">
        <v>96</v>
      </c>
      <c r="D21" s="31">
        <v>0</v>
      </c>
      <c r="E21" s="31">
        <v>0</v>
      </c>
      <c r="F21" s="29">
        <f>+D21+E21</f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/>
      <c r="N21" s="29"/>
      <c r="O21" s="29">
        <f t="shared" si="7"/>
        <v>0</v>
      </c>
      <c r="P21" s="29">
        <v>4</v>
      </c>
      <c r="Q21" s="29">
        <v>48</v>
      </c>
      <c r="R21" s="29">
        <f t="shared" si="8"/>
        <v>52</v>
      </c>
      <c r="S21" s="63"/>
    </row>
    <row r="22" spans="1:19" ht="20.100000000000001" customHeight="1" x14ac:dyDescent="0.25">
      <c r="A22" s="15"/>
      <c r="B22" s="129"/>
      <c r="C22" s="56" t="s">
        <v>58</v>
      </c>
      <c r="D22" s="29">
        <v>13</v>
      </c>
      <c r="E22" s="29">
        <v>31</v>
      </c>
      <c r="F22" s="29">
        <f t="shared" si="6"/>
        <v>44</v>
      </c>
      <c r="G22" s="29">
        <v>11</v>
      </c>
      <c r="H22" s="29">
        <v>37</v>
      </c>
      <c r="I22" s="29">
        <f>G22+H22</f>
        <v>48</v>
      </c>
      <c r="J22" s="29">
        <v>21</v>
      </c>
      <c r="K22" s="29">
        <v>41</v>
      </c>
      <c r="L22" s="29">
        <f>J22+K22</f>
        <v>62</v>
      </c>
      <c r="M22" s="29">
        <v>13</v>
      </c>
      <c r="N22" s="29">
        <v>40</v>
      </c>
      <c r="O22" s="29">
        <f t="shared" si="7"/>
        <v>53</v>
      </c>
      <c r="P22" s="29">
        <v>12</v>
      </c>
      <c r="Q22" s="29">
        <v>39</v>
      </c>
      <c r="R22" s="29">
        <f t="shared" si="8"/>
        <v>51</v>
      </c>
      <c r="S22" s="63"/>
    </row>
    <row r="23" spans="1:19" ht="20.100000000000001" customHeight="1" x14ac:dyDescent="0.25">
      <c r="A23" s="15"/>
      <c r="B23" s="129"/>
      <c r="C23" s="56" t="s">
        <v>26</v>
      </c>
      <c r="D23" s="29">
        <v>1</v>
      </c>
      <c r="E23" s="29">
        <v>14</v>
      </c>
      <c r="F23" s="29">
        <f t="shared" si="6"/>
        <v>15</v>
      </c>
      <c r="G23" s="29">
        <v>0</v>
      </c>
      <c r="H23" s="29">
        <v>2</v>
      </c>
      <c r="I23" s="29">
        <f>G23+H23</f>
        <v>2</v>
      </c>
      <c r="J23" s="29">
        <v>0</v>
      </c>
      <c r="K23" s="29">
        <v>0</v>
      </c>
      <c r="L23" s="29">
        <f>J23+K23</f>
        <v>0</v>
      </c>
      <c r="M23" s="29"/>
      <c r="N23" s="29"/>
      <c r="O23" s="29">
        <f t="shared" si="7"/>
        <v>0</v>
      </c>
      <c r="P23" s="29"/>
      <c r="Q23" s="29"/>
      <c r="R23" s="29">
        <f t="shared" si="8"/>
        <v>0</v>
      </c>
      <c r="S23" s="63"/>
    </row>
    <row r="24" spans="1:19" ht="20.100000000000001" customHeight="1" x14ac:dyDescent="0.25">
      <c r="A24" s="15"/>
      <c r="B24" s="130" t="s">
        <v>15</v>
      </c>
      <c r="C24" s="55" t="s">
        <v>43</v>
      </c>
      <c r="D24" s="30">
        <v>81</v>
      </c>
      <c r="E24" s="30">
        <v>384</v>
      </c>
      <c r="F24" s="28">
        <f t="shared" si="6"/>
        <v>465</v>
      </c>
      <c r="G24" s="30">
        <v>114</v>
      </c>
      <c r="H24" s="30">
        <v>343</v>
      </c>
      <c r="I24" s="30">
        <f t="shared" si="1"/>
        <v>457</v>
      </c>
      <c r="J24" s="30">
        <v>110</v>
      </c>
      <c r="K24" s="30">
        <v>342</v>
      </c>
      <c r="L24" s="30">
        <f t="shared" si="2"/>
        <v>452</v>
      </c>
      <c r="M24" s="30">
        <v>90</v>
      </c>
      <c r="N24" s="30">
        <v>308</v>
      </c>
      <c r="O24" s="30">
        <f t="shared" ref="O24:O25" si="9">M24+N24</f>
        <v>398</v>
      </c>
      <c r="P24" s="30">
        <v>103</v>
      </c>
      <c r="Q24" s="30">
        <v>302</v>
      </c>
      <c r="R24" s="30">
        <f t="shared" si="4"/>
        <v>405</v>
      </c>
      <c r="S24" s="63"/>
    </row>
    <row r="25" spans="1:19" ht="20.100000000000001" customHeight="1" x14ac:dyDescent="0.25">
      <c r="A25" s="15"/>
      <c r="B25" s="104"/>
      <c r="C25" s="55" t="s">
        <v>27</v>
      </c>
      <c r="D25" s="30">
        <v>34</v>
      </c>
      <c r="E25" s="30">
        <v>50</v>
      </c>
      <c r="F25" s="28">
        <f t="shared" ref="F25:F26" si="10">+D25+E25</f>
        <v>84</v>
      </c>
      <c r="G25" s="30">
        <v>0</v>
      </c>
      <c r="H25" s="30">
        <v>0</v>
      </c>
      <c r="I25" s="30">
        <f t="shared" si="1"/>
        <v>0</v>
      </c>
      <c r="J25" s="30">
        <v>0</v>
      </c>
      <c r="K25" s="30">
        <v>0</v>
      </c>
      <c r="L25" s="30">
        <f t="shared" si="2"/>
        <v>0</v>
      </c>
      <c r="M25" s="30"/>
      <c r="N25" s="30"/>
      <c r="O25" s="30">
        <f t="shared" si="9"/>
        <v>0</v>
      </c>
      <c r="P25" s="30">
        <v>0</v>
      </c>
      <c r="Q25" s="30">
        <v>0</v>
      </c>
      <c r="R25" s="30">
        <f t="shared" si="4"/>
        <v>0</v>
      </c>
      <c r="S25" s="63"/>
    </row>
    <row r="26" spans="1:19" ht="20.100000000000001" customHeight="1" x14ac:dyDescent="0.25">
      <c r="A26" s="15"/>
      <c r="B26" s="131"/>
      <c r="C26" s="55" t="s">
        <v>92</v>
      </c>
      <c r="D26" s="30">
        <v>0</v>
      </c>
      <c r="E26" s="30">
        <v>0</v>
      </c>
      <c r="F26" s="28">
        <f t="shared" si="10"/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15</v>
      </c>
      <c r="N26" s="30">
        <v>26</v>
      </c>
      <c r="O26" s="30">
        <f>M26+N26</f>
        <v>41</v>
      </c>
      <c r="P26" s="30">
        <v>17</v>
      </c>
      <c r="Q26" s="30">
        <v>38</v>
      </c>
      <c r="R26" s="30">
        <f>P26+Q26</f>
        <v>55</v>
      </c>
      <c r="S26" s="63"/>
    </row>
    <row r="27" spans="1:19" ht="20.100000000000001" customHeight="1" x14ac:dyDescent="0.25">
      <c r="A27" s="15"/>
      <c r="B27" s="113" t="s">
        <v>13</v>
      </c>
      <c r="C27" s="97" t="s">
        <v>93</v>
      </c>
      <c r="D27" s="29">
        <v>0</v>
      </c>
      <c r="E27" s="29">
        <v>0</v>
      </c>
      <c r="F27" s="29">
        <f t="shared" si="6"/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21</v>
      </c>
      <c r="N27" s="29">
        <v>32</v>
      </c>
      <c r="O27" s="29">
        <f>M27+N27</f>
        <v>53</v>
      </c>
      <c r="P27" s="29">
        <v>32</v>
      </c>
      <c r="Q27" s="29">
        <v>29</v>
      </c>
      <c r="R27" s="29">
        <f>P27+Q27</f>
        <v>61</v>
      </c>
      <c r="S27" s="63"/>
    </row>
    <row r="28" spans="1:19" ht="20.100000000000001" customHeight="1" x14ac:dyDescent="0.25">
      <c r="A28" s="15"/>
      <c r="B28" s="129"/>
      <c r="C28" s="56" t="s">
        <v>46</v>
      </c>
      <c r="D28" s="29">
        <v>23</v>
      </c>
      <c r="E28" s="29">
        <v>90</v>
      </c>
      <c r="F28" s="29">
        <f t="shared" si="6"/>
        <v>113</v>
      </c>
      <c r="G28" s="29">
        <v>22</v>
      </c>
      <c r="H28" s="29">
        <v>89</v>
      </c>
      <c r="I28" s="29">
        <f>G28+H28</f>
        <v>111</v>
      </c>
      <c r="J28" s="29">
        <v>34</v>
      </c>
      <c r="K28" s="29">
        <v>82</v>
      </c>
      <c r="L28" s="29">
        <f>J28+K28</f>
        <v>116</v>
      </c>
      <c r="M28" s="29">
        <v>36</v>
      </c>
      <c r="N28" s="29">
        <v>86</v>
      </c>
      <c r="O28" s="29">
        <f>M28+N28</f>
        <v>122</v>
      </c>
      <c r="P28" s="29">
        <v>30</v>
      </c>
      <c r="Q28" s="29">
        <v>89</v>
      </c>
      <c r="R28" s="29">
        <f>P28+Q28</f>
        <v>119</v>
      </c>
      <c r="S28" s="63"/>
    </row>
    <row r="29" spans="1:19" ht="20.100000000000001" customHeight="1" x14ac:dyDescent="0.25">
      <c r="A29" s="15"/>
      <c r="B29" s="129"/>
      <c r="C29" s="56" t="s">
        <v>70</v>
      </c>
      <c r="D29" s="29">
        <v>4</v>
      </c>
      <c r="E29" s="29">
        <v>33</v>
      </c>
      <c r="F29" s="29">
        <f t="shared" si="6"/>
        <v>37</v>
      </c>
      <c r="G29" s="29">
        <v>9</v>
      </c>
      <c r="H29" s="29">
        <v>26</v>
      </c>
      <c r="I29" s="29">
        <f t="shared" si="1"/>
        <v>35</v>
      </c>
      <c r="J29" s="29">
        <v>12</v>
      </c>
      <c r="K29" s="29">
        <v>29</v>
      </c>
      <c r="L29" s="29">
        <f t="shared" si="2"/>
        <v>41</v>
      </c>
      <c r="M29" s="29">
        <v>6</v>
      </c>
      <c r="N29" s="29">
        <v>30</v>
      </c>
      <c r="O29" s="29">
        <f t="shared" ref="O29:O30" si="11">M29+N29</f>
        <v>36</v>
      </c>
      <c r="P29" s="29">
        <v>11</v>
      </c>
      <c r="Q29" s="29">
        <v>35</v>
      </c>
      <c r="R29" s="29">
        <f t="shared" si="4"/>
        <v>46</v>
      </c>
      <c r="S29" s="63"/>
    </row>
    <row r="30" spans="1:19" ht="20.100000000000001" customHeight="1" x14ac:dyDescent="0.25">
      <c r="A30" s="15"/>
      <c r="B30" s="114"/>
      <c r="C30" s="56" t="s">
        <v>47</v>
      </c>
      <c r="D30" s="29">
        <v>14</v>
      </c>
      <c r="E30" s="29">
        <v>17</v>
      </c>
      <c r="F30" s="29">
        <f t="shared" si="6"/>
        <v>31</v>
      </c>
      <c r="G30" s="29">
        <v>5</v>
      </c>
      <c r="H30" s="29">
        <v>9</v>
      </c>
      <c r="I30" s="29">
        <f t="shared" si="1"/>
        <v>14</v>
      </c>
      <c r="J30" s="29">
        <v>0</v>
      </c>
      <c r="K30" s="29">
        <v>0</v>
      </c>
      <c r="L30" s="29">
        <f t="shared" si="2"/>
        <v>0</v>
      </c>
      <c r="M30" s="29"/>
      <c r="N30" s="29"/>
      <c r="O30" s="29">
        <f t="shared" si="11"/>
        <v>0</v>
      </c>
      <c r="P30" s="29">
        <v>0</v>
      </c>
      <c r="Q30" s="29">
        <v>0</v>
      </c>
      <c r="R30" s="29">
        <f t="shared" si="4"/>
        <v>0</v>
      </c>
      <c r="S30" s="63"/>
    </row>
    <row r="31" spans="1:19" ht="20.100000000000001" customHeight="1" x14ac:dyDescent="0.25">
      <c r="A31" s="15"/>
      <c r="B31" s="115" t="s">
        <v>12</v>
      </c>
      <c r="C31" s="43" t="s">
        <v>84</v>
      </c>
      <c r="D31" s="28">
        <v>0</v>
      </c>
      <c r="E31" s="28">
        <v>0</v>
      </c>
      <c r="F31" s="28">
        <f>+D31+E31</f>
        <v>0</v>
      </c>
      <c r="G31" s="28">
        <v>0</v>
      </c>
      <c r="H31" s="28">
        <v>0</v>
      </c>
      <c r="I31" s="28">
        <f>G31+H31</f>
        <v>0</v>
      </c>
      <c r="J31" s="28">
        <v>20</v>
      </c>
      <c r="K31" s="28">
        <v>44</v>
      </c>
      <c r="L31" s="28">
        <f>J31+K31</f>
        <v>64</v>
      </c>
      <c r="M31" s="28">
        <v>18</v>
      </c>
      <c r="N31" s="28">
        <v>46</v>
      </c>
      <c r="O31" s="28">
        <f>M31+N31</f>
        <v>64</v>
      </c>
      <c r="P31" s="28">
        <v>17</v>
      </c>
      <c r="Q31" s="28">
        <v>45</v>
      </c>
      <c r="R31" s="28">
        <f>P31+Q31</f>
        <v>62</v>
      </c>
      <c r="S31" s="63"/>
    </row>
    <row r="32" spans="1:19" ht="20.100000000000001" customHeight="1" x14ac:dyDescent="0.25">
      <c r="A32" s="15"/>
      <c r="B32" s="116"/>
      <c r="C32" s="43" t="s">
        <v>48</v>
      </c>
      <c r="D32" s="28">
        <v>38</v>
      </c>
      <c r="E32" s="28">
        <v>385</v>
      </c>
      <c r="F32" s="28">
        <f>+D32+E32</f>
        <v>423</v>
      </c>
      <c r="G32" s="28">
        <v>40</v>
      </c>
      <c r="H32" s="28">
        <v>378</v>
      </c>
      <c r="I32" s="28">
        <f>G32+H32</f>
        <v>418</v>
      </c>
      <c r="J32" s="28">
        <v>45</v>
      </c>
      <c r="K32" s="28">
        <v>366</v>
      </c>
      <c r="L32" s="28">
        <f>J32+K32</f>
        <v>411</v>
      </c>
      <c r="M32" s="28">
        <v>39</v>
      </c>
      <c r="N32" s="28">
        <v>377</v>
      </c>
      <c r="O32" s="28">
        <f>M32+N32</f>
        <v>416</v>
      </c>
      <c r="P32" s="28">
        <v>55</v>
      </c>
      <c r="Q32" s="28">
        <v>355</v>
      </c>
      <c r="R32" s="28">
        <f>P32+Q32</f>
        <v>410</v>
      </c>
      <c r="S32" s="63"/>
    </row>
    <row r="33" spans="1:19" ht="20.100000000000001" customHeight="1" x14ac:dyDescent="0.25">
      <c r="A33" s="15"/>
      <c r="B33" s="123" t="s">
        <v>11</v>
      </c>
      <c r="C33" s="44" t="s">
        <v>49</v>
      </c>
      <c r="D33" s="29">
        <v>11</v>
      </c>
      <c r="E33" s="29">
        <v>48</v>
      </c>
      <c r="F33" s="29">
        <f t="shared" si="6"/>
        <v>59</v>
      </c>
      <c r="G33" s="29">
        <v>14</v>
      </c>
      <c r="H33" s="29">
        <v>55</v>
      </c>
      <c r="I33" s="29">
        <f t="shared" ref="I33" si="12">G33+H33</f>
        <v>69</v>
      </c>
      <c r="J33" s="29">
        <v>10</v>
      </c>
      <c r="K33" s="29">
        <v>60</v>
      </c>
      <c r="L33" s="29">
        <f t="shared" ref="L33" si="13">J33+K33</f>
        <v>70</v>
      </c>
      <c r="M33" s="29">
        <v>9</v>
      </c>
      <c r="N33" s="29">
        <v>65</v>
      </c>
      <c r="O33" s="29">
        <f t="shared" ref="O33" si="14">M33+N33</f>
        <v>74</v>
      </c>
      <c r="P33" s="29">
        <v>12</v>
      </c>
      <c r="Q33" s="29">
        <v>63</v>
      </c>
      <c r="R33" s="29">
        <f t="shared" si="4"/>
        <v>75</v>
      </c>
      <c r="S33" s="63"/>
    </row>
    <row r="34" spans="1:19" ht="20.100000000000001" customHeight="1" x14ac:dyDescent="0.25">
      <c r="A34" s="15"/>
      <c r="B34" s="123"/>
      <c r="C34" s="44" t="s">
        <v>68</v>
      </c>
      <c r="D34" s="29">
        <v>9</v>
      </c>
      <c r="E34" s="29">
        <v>43</v>
      </c>
      <c r="F34" s="29">
        <f>+D34+E34</f>
        <v>52</v>
      </c>
      <c r="G34" s="29">
        <v>12</v>
      </c>
      <c r="H34" s="29">
        <v>50</v>
      </c>
      <c r="I34" s="29">
        <f>G34+H34</f>
        <v>62</v>
      </c>
      <c r="J34" s="29">
        <v>10</v>
      </c>
      <c r="K34" s="29">
        <v>45</v>
      </c>
      <c r="L34" s="29">
        <f>J34+K34</f>
        <v>55</v>
      </c>
      <c r="M34" s="29">
        <v>9</v>
      </c>
      <c r="N34" s="29">
        <v>46</v>
      </c>
      <c r="O34" s="29">
        <f>M34+N34</f>
        <v>55</v>
      </c>
      <c r="P34" s="29">
        <v>13</v>
      </c>
      <c r="Q34" s="29">
        <v>44</v>
      </c>
      <c r="R34" s="29">
        <f>P34+Q34</f>
        <v>57</v>
      </c>
      <c r="S34" s="63"/>
    </row>
    <row r="35" spans="1:19" ht="20.100000000000001" customHeight="1" x14ac:dyDescent="0.25">
      <c r="A35" s="15"/>
      <c r="B35" s="123"/>
      <c r="C35" s="44" t="s">
        <v>69</v>
      </c>
      <c r="D35" s="29">
        <v>5</v>
      </c>
      <c r="E35" s="29">
        <v>37</v>
      </c>
      <c r="F35" s="29">
        <f t="shared" si="6"/>
        <v>42</v>
      </c>
      <c r="G35" s="29">
        <v>5</v>
      </c>
      <c r="H35" s="29">
        <v>36</v>
      </c>
      <c r="I35" s="29">
        <f t="shared" ref="I35:I38" si="15">G35+H35</f>
        <v>41</v>
      </c>
      <c r="J35" s="29">
        <v>7</v>
      </c>
      <c r="K35" s="29">
        <v>27</v>
      </c>
      <c r="L35" s="29">
        <f t="shared" ref="L35:L38" si="16">J35+K35</f>
        <v>34</v>
      </c>
      <c r="M35" s="29">
        <v>7</v>
      </c>
      <c r="N35" s="29">
        <v>37</v>
      </c>
      <c r="O35" s="29">
        <f t="shared" ref="O35:O38" si="17">M35+N35</f>
        <v>44</v>
      </c>
      <c r="P35" s="29">
        <v>11</v>
      </c>
      <c r="Q35" s="29">
        <v>47</v>
      </c>
      <c r="R35" s="29">
        <f t="shared" si="4"/>
        <v>58</v>
      </c>
      <c r="S35" s="63"/>
    </row>
    <row r="36" spans="1:19" ht="20.100000000000001" customHeight="1" x14ac:dyDescent="0.25">
      <c r="A36" s="15"/>
      <c r="B36" s="26" t="s">
        <v>16</v>
      </c>
      <c r="C36" s="45" t="s">
        <v>72</v>
      </c>
      <c r="D36" s="30">
        <v>49</v>
      </c>
      <c r="E36" s="30">
        <v>67</v>
      </c>
      <c r="F36" s="30">
        <f t="shared" si="6"/>
        <v>116</v>
      </c>
      <c r="G36" s="30">
        <v>52</v>
      </c>
      <c r="H36" s="30">
        <v>59</v>
      </c>
      <c r="I36" s="30">
        <f t="shared" si="15"/>
        <v>111</v>
      </c>
      <c r="J36" s="28">
        <v>63</v>
      </c>
      <c r="K36" s="28">
        <v>67</v>
      </c>
      <c r="L36" s="30">
        <f t="shared" si="16"/>
        <v>130</v>
      </c>
      <c r="M36" s="28">
        <v>57</v>
      </c>
      <c r="N36" s="28">
        <v>47</v>
      </c>
      <c r="O36" s="30">
        <f t="shared" si="17"/>
        <v>104</v>
      </c>
      <c r="P36" s="28">
        <v>62</v>
      </c>
      <c r="Q36" s="28">
        <v>42</v>
      </c>
      <c r="R36" s="30">
        <f t="shared" si="4"/>
        <v>104</v>
      </c>
      <c r="S36" s="63"/>
    </row>
    <row r="37" spans="1:19" ht="20.100000000000001" customHeight="1" x14ac:dyDescent="0.25">
      <c r="A37" s="15"/>
      <c r="B37" s="102" t="s">
        <v>79</v>
      </c>
      <c r="C37" s="23" t="s">
        <v>55</v>
      </c>
      <c r="D37" s="33">
        <v>40</v>
      </c>
      <c r="E37" s="33">
        <v>16</v>
      </c>
      <c r="F37" s="39">
        <f t="shared" si="6"/>
        <v>56</v>
      </c>
      <c r="G37" s="33">
        <v>35</v>
      </c>
      <c r="H37" s="33">
        <v>24</v>
      </c>
      <c r="I37" s="33">
        <f t="shared" si="15"/>
        <v>59</v>
      </c>
      <c r="J37" s="33">
        <v>33</v>
      </c>
      <c r="K37" s="33">
        <v>30</v>
      </c>
      <c r="L37" s="33">
        <f t="shared" si="16"/>
        <v>63</v>
      </c>
      <c r="M37" s="33">
        <v>35</v>
      </c>
      <c r="N37" s="33">
        <v>23</v>
      </c>
      <c r="O37" s="33">
        <f t="shared" si="17"/>
        <v>58</v>
      </c>
      <c r="P37" s="33">
        <v>32</v>
      </c>
      <c r="Q37" s="33">
        <v>22</v>
      </c>
      <c r="R37" s="33">
        <f t="shared" si="4"/>
        <v>54</v>
      </c>
      <c r="S37" s="63"/>
    </row>
    <row r="38" spans="1:19" ht="20.100000000000001" customHeight="1" x14ac:dyDescent="0.25">
      <c r="A38" s="15"/>
      <c r="B38" s="103"/>
      <c r="C38" s="23" t="s">
        <v>56</v>
      </c>
      <c r="D38" s="33">
        <v>17</v>
      </c>
      <c r="E38" s="33">
        <v>43</v>
      </c>
      <c r="F38" s="39">
        <f t="shared" si="6"/>
        <v>60</v>
      </c>
      <c r="G38" s="34">
        <v>13</v>
      </c>
      <c r="H38" s="34">
        <v>51</v>
      </c>
      <c r="I38" s="34">
        <f t="shared" si="15"/>
        <v>64</v>
      </c>
      <c r="J38" s="34">
        <v>17</v>
      </c>
      <c r="K38" s="34">
        <v>53</v>
      </c>
      <c r="L38" s="34">
        <f t="shared" si="16"/>
        <v>70</v>
      </c>
      <c r="M38" s="34">
        <v>15</v>
      </c>
      <c r="N38" s="34">
        <v>54</v>
      </c>
      <c r="O38" s="34">
        <f t="shared" si="17"/>
        <v>69</v>
      </c>
      <c r="P38" s="34">
        <v>12</v>
      </c>
      <c r="Q38" s="34">
        <v>58</v>
      </c>
      <c r="R38" s="34">
        <f t="shared" si="4"/>
        <v>70</v>
      </c>
      <c r="S38" s="63"/>
    </row>
    <row r="39" spans="1:19" ht="20.100000000000001" customHeight="1" x14ac:dyDescent="0.25">
      <c r="A39" s="15"/>
      <c r="B39" s="103"/>
      <c r="C39" s="23" t="s">
        <v>45</v>
      </c>
      <c r="D39" s="33">
        <v>6</v>
      </c>
      <c r="E39" s="33">
        <v>41</v>
      </c>
      <c r="F39" s="29">
        <f t="shared" ref="F39" si="18">+D39+E39</f>
        <v>47</v>
      </c>
      <c r="G39" s="34">
        <v>10</v>
      </c>
      <c r="H39" s="34">
        <v>31</v>
      </c>
      <c r="I39" s="34">
        <f>G39+H39</f>
        <v>41</v>
      </c>
      <c r="J39" s="34">
        <v>8</v>
      </c>
      <c r="K39" s="34">
        <v>35</v>
      </c>
      <c r="L39" s="34">
        <f>J39+K39</f>
        <v>43</v>
      </c>
      <c r="M39" s="34">
        <v>10</v>
      </c>
      <c r="N39" s="34">
        <v>30</v>
      </c>
      <c r="O39" s="34">
        <f>M39+N39</f>
        <v>40</v>
      </c>
      <c r="P39" s="34">
        <v>9</v>
      </c>
      <c r="Q39" s="34">
        <v>38</v>
      </c>
      <c r="R39" s="34">
        <f>P39+Q39</f>
        <v>47</v>
      </c>
      <c r="S39" s="63"/>
    </row>
    <row r="40" spans="1:19" ht="20.100000000000001" customHeight="1" x14ac:dyDescent="0.25">
      <c r="A40" s="15"/>
      <c r="B40" s="103"/>
      <c r="C40" s="23" t="s">
        <v>29</v>
      </c>
      <c r="D40" s="33">
        <v>8</v>
      </c>
      <c r="E40" s="33">
        <v>96</v>
      </c>
      <c r="F40" s="39">
        <f t="shared" si="6"/>
        <v>104</v>
      </c>
      <c r="G40" s="34">
        <v>9</v>
      </c>
      <c r="H40" s="34">
        <v>96</v>
      </c>
      <c r="I40" s="34">
        <f t="shared" ref="I40:I62" si="19">G40+H40</f>
        <v>105</v>
      </c>
      <c r="J40" s="34">
        <v>13</v>
      </c>
      <c r="K40" s="34">
        <v>92</v>
      </c>
      <c r="L40" s="34">
        <f t="shared" ref="L40:L62" si="20">J40+K40</f>
        <v>105</v>
      </c>
      <c r="M40" s="34">
        <v>12</v>
      </c>
      <c r="N40" s="34">
        <v>86</v>
      </c>
      <c r="O40" s="34">
        <f t="shared" ref="O40:O43" si="21">M40+N40</f>
        <v>98</v>
      </c>
      <c r="P40" s="34">
        <v>10</v>
      </c>
      <c r="Q40" s="34">
        <v>87</v>
      </c>
      <c r="R40" s="34">
        <f t="shared" si="4"/>
        <v>97</v>
      </c>
      <c r="S40" s="63"/>
    </row>
    <row r="41" spans="1:19" ht="19.2" customHeight="1" x14ac:dyDescent="0.25">
      <c r="A41" s="15"/>
      <c r="B41" s="103"/>
      <c r="C41" s="23" t="s">
        <v>30</v>
      </c>
      <c r="D41" s="33">
        <v>19</v>
      </c>
      <c r="E41" s="33">
        <v>102</v>
      </c>
      <c r="F41" s="39">
        <f t="shared" si="6"/>
        <v>121</v>
      </c>
      <c r="G41" s="34">
        <v>14</v>
      </c>
      <c r="H41" s="34">
        <v>117</v>
      </c>
      <c r="I41" s="34">
        <f t="shared" si="19"/>
        <v>131</v>
      </c>
      <c r="J41" s="34">
        <v>14</v>
      </c>
      <c r="K41" s="34">
        <v>122</v>
      </c>
      <c r="L41" s="34">
        <f t="shared" si="20"/>
        <v>136</v>
      </c>
      <c r="M41" s="34">
        <v>11</v>
      </c>
      <c r="N41" s="34">
        <v>125</v>
      </c>
      <c r="O41" s="34">
        <f t="shared" si="21"/>
        <v>136</v>
      </c>
      <c r="P41" s="34">
        <v>25</v>
      </c>
      <c r="Q41" s="34">
        <v>101</v>
      </c>
      <c r="R41" s="34">
        <f t="shared" si="4"/>
        <v>126</v>
      </c>
      <c r="S41" s="63"/>
    </row>
    <row r="42" spans="1:19" ht="19.2" customHeight="1" x14ac:dyDescent="0.25">
      <c r="A42" s="15"/>
      <c r="B42" s="103"/>
      <c r="C42" s="23" t="s">
        <v>28</v>
      </c>
      <c r="D42" s="33">
        <v>19</v>
      </c>
      <c r="E42" s="33">
        <v>193</v>
      </c>
      <c r="F42" s="39">
        <f t="shared" si="6"/>
        <v>212</v>
      </c>
      <c r="G42" s="34">
        <v>15</v>
      </c>
      <c r="H42" s="34">
        <v>203</v>
      </c>
      <c r="I42" s="34">
        <f t="shared" si="19"/>
        <v>218</v>
      </c>
      <c r="J42" s="34">
        <v>23</v>
      </c>
      <c r="K42" s="34">
        <v>202</v>
      </c>
      <c r="L42" s="34">
        <f t="shared" si="20"/>
        <v>225</v>
      </c>
      <c r="M42" s="34">
        <v>18</v>
      </c>
      <c r="N42" s="34">
        <v>215</v>
      </c>
      <c r="O42" s="34">
        <f t="shared" si="21"/>
        <v>233</v>
      </c>
      <c r="P42" s="34">
        <v>29</v>
      </c>
      <c r="Q42" s="34">
        <v>202</v>
      </c>
      <c r="R42" s="34">
        <f t="shared" si="4"/>
        <v>231</v>
      </c>
      <c r="S42" s="63"/>
    </row>
    <row r="43" spans="1:19" ht="19.2" customHeight="1" x14ac:dyDescent="0.25">
      <c r="A43" s="15"/>
      <c r="B43" s="103"/>
      <c r="C43" s="23" t="s">
        <v>27</v>
      </c>
      <c r="D43" s="33">
        <v>56</v>
      </c>
      <c r="E43" s="33">
        <v>89</v>
      </c>
      <c r="F43" s="39">
        <f>+D43+E43</f>
        <v>145</v>
      </c>
      <c r="G43" s="34">
        <v>54</v>
      </c>
      <c r="H43" s="34">
        <v>75</v>
      </c>
      <c r="I43" s="34">
        <f t="shared" si="19"/>
        <v>129</v>
      </c>
      <c r="J43" s="34">
        <v>52</v>
      </c>
      <c r="K43" s="34">
        <v>76</v>
      </c>
      <c r="L43" s="34">
        <f t="shared" si="20"/>
        <v>128</v>
      </c>
      <c r="M43" s="34">
        <v>51</v>
      </c>
      <c r="N43" s="34">
        <v>72</v>
      </c>
      <c r="O43" s="34">
        <f t="shared" si="21"/>
        <v>123</v>
      </c>
      <c r="P43" s="34">
        <v>51</v>
      </c>
      <c r="Q43" s="34">
        <v>70</v>
      </c>
      <c r="R43" s="34">
        <f t="shared" si="4"/>
        <v>121</v>
      </c>
      <c r="S43" s="63"/>
    </row>
    <row r="44" spans="1:19" ht="19.2" customHeight="1" x14ac:dyDescent="0.25">
      <c r="A44" s="15"/>
      <c r="B44" s="104" t="s">
        <v>88</v>
      </c>
      <c r="C44" s="45" t="s">
        <v>77</v>
      </c>
      <c r="D44" s="59">
        <v>30</v>
      </c>
      <c r="E44" s="59">
        <v>106</v>
      </c>
      <c r="F44" s="28">
        <f>+D44+E44</f>
        <v>136</v>
      </c>
      <c r="G44" s="59">
        <v>40</v>
      </c>
      <c r="H44" s="59">
        <v>130</v>
      </c>
      <c r="I44" s="59">
        <f>G44+H44</f>
        <v>170</v>
      </c>
      <c r="J44" s="59">
        <v>39</v>
      </c>
      <c r="K44" s="59">
        <v>90</v>
      </c>
      <c r="L44" s="59">
        <f>J44+K44</f>
        <v>129</v>
      </c>
      <c r="M44" s="59">
        <v>37</v>
      </c>
      <c r="N44" s="59">
        <v>89</v>
      </c>
      <c r="O44" s="59">
        <f t="shared" ref="O44:O49" si="22">M44+N44</f>
        <v>126</v>
      </c>
      <c r="P44" s="59">
        <v>28</v>
      </c>
      <c r="Q44" s="59">
        <v>100</v>
      </c>
      <c r="R44" s="59">
        <f t="shared" ref="R44:R49" si="23">P44+Q44</f>
        <v>128</v>
      </c>
      <c r="S44" s="63"/>
    </row>
    <row r="45" spans="1:19" ht="39" customHeight="1" x14ac:dyDescent="0.25">
      <c r="A45" s="15"/>
      <c r="B45" s="104"/>
      <c r="C45" s="60" t="s">
        <v>89</v>
      </c>
      <c r="D45" s="59">
        <v>12</v>
      </c>
      <c r="E45" s="59">
        <v>25</v>
      </c>
      <c r="F45" s="28">
        <f>+D45+E45</f>
        <v>37</v>
      </c>
      <c r="G45" s="59">
        <v>6</v>
      </c>
      <c r="H45" s="59">
        <v>35</v>
      </c>
      <c r="I45" s="59">
        <f>G45+H45</f>
        <v>41</v>
      </c>
      <c r="J45" s="59">
        <v>9</v>
      </c>
      <c r="K45" s="59">
        <v>38</v>
      </c>
      <c r="L45" s="59">
        <f>J45+K45</f>
        <v>47</v>
      </c>
      <c r="M45" s="59">
        <v>12</v>
      </c>
      <c r="N45" s="59">
        <v>38</v>
      </c>
      <c r="O45" s="59">
        <f t="shared" si="22"/>
        <v>50</v>
      </c>
      <c r="P45" s="59">
        <v>12</v>
      </c>
      <c r="Q45" s="59">
        <v>31</v>
      </c>
      <c r="R45" s="59">
        <f t="shared" si="23"/>
        <v>43</v>
      </c>
      <c r="S45" s="63"/>
    </row>
    <row r="46" spans="1:19" ht="19.2" customHeight="1" x14ac:dyDescent="0.25">
      <c r="A46" s="15"/>
      <c r="B46" s="104"/>
      <c r="C46" s="45" t="s">
        <v>24</v>
      </c>
      <c r="D46" s="59">
        <v>2</v>
      </c>
      <c r="E46" s="59">
        <v>10</v>
      </c>
      <c r="F46" s="28">
        <f t="shared" ref="F46:F48" si="24">+D46+E46</f>
        <v>12</v>
      </c>
      <c r="G46" s="59">
        <v>0</v>
      </c>
      <c r="H46" s="59">
        <v>0</v>
      </c>
      <c r="I46" s="59">
        <f>G46+H46</f>
        <v>0</v>
      </c>
      <c r="J46" s="59">
        <v>0</v>
      </c>
      <c r="K46" s="59">
        <v>0</v>
      </c>
      <c r="L46" s="59">
        <f>J46+K46</f>
        <v>0</v>
      </c>
      <c r="M46" s="59"/>
      <c r="N46" s="59"/>
      <c r="O46" s="59">
        <f t="shared" si="22"/>
        <v>0</v>
      </c>
      <c r="P46" s="59">
        <v>0</v>
      </c>
      <c r="Q46" s="59">
        <v>0</v>
      </c>
      <c r="R46" s="59">
        <f t="shared" si="23"/>
        <v>0</v>
      </c>
      <c r="S46" s="63"/>
    </row>
    <row r="47" spans="1:19" ht="19.2" customHeight="1" x14ac:dyDescent="0.25">
      <c r="A47" s="15"/>
      <c r="B47" s="104"/>
      <c r="C47" s="45" t="s">
        <v>87</v>
      </c>
      <c r="D47" s="59">
        <v>18</v>
      </c>
      <c r="E47" s="59">
        <v>84</v>
      </c>
      <c r="F47" s="28">
        <f>+D47+E47</f>
        <v>102</v>
      </c>
      <c r="G47" s="59">
        <v>18</v>
      </c>
      <c r="H47" s="59">
        <v>65</v>
      </c>
      <c r="I47" s="59">
        <f>G47+H47</f>
        <v>83</v>
      </c>
      <c r="J47" s="59">
        <v>25</v>
      </c>
      <c r="K47" s="59">
        <v>102</v>
      </c>
      <c r="L47" s="59">
        <f>J47+K47</f>
        <v>127</v>
      </c>
      <c r="M47" s="59">
        <v>12</v>
      </c>
      <c r="N47" s="59">
        <v>105</v>
      </c>
      <c r="O47" s="59">
        <f t="shared" si="22"/>
        <v>117</v>
      </c>
      <c r="P47" s="59">
        <v>12</v>
      </c>
      <c r="Q47" s="59">
        <v>111</v>
      </c>
      <c r="R47" s="59">
        <f t="shared" si="23"/>
        <v>123</v>
      </c>
      <c r="S47" s="63"/>
    </row>
    <row r="48" spans="1:19" ht="19.2" customHeight="1" x14ac:dyDescent="0.25">
      <c r="A48" s="15"/>
      <c r="B48" s="104"/>
      <c r="C48" s="45" t="s">
        <v>71</v>
      </c>
      <c r="D48" s="59">
        <v>0</v>
      </c>
      <c r="E48" s="59">
        <v>4</v>
      </c>
      <c r="F48" s="59">
        <f t="shared" si="24"/>
        <v>4</v>
      </c>
      <c r="G48" s="59">
        <v>0</v>
      </c>
      <c r="H48" s="59">
        <v>0</v>
      </c>
      <c r="I48" s="59">
        <f>G48+H48</f>
        <v>0</v>
      </c>
      <c r="J48" s="59">
        <v>0</v>
      </c>
      <c r="K48" s="59">
        <v>0</v>
      </c>
      <c r="L48" s="59">
        <f>J48+K48</f>
        <v>0</v>
      </c>
      <c r="M48" s="59"/>
      <c r="N48" s="59"/>
      <c r="O48" s="59">
        <f t="shared" si="22"/>
        <v>0</v>
      </c>
      <c r="P48" s="59">
        <v>0</v>
      </c>
      <c r="Q48" s="59">
        <v>0</v>
      </c>
      <c r="R48" s="59">
        <f t="shared" si="23"/>
        <v>0</v>
      </c>
      <c r="S48" s="63"/>
    </row>
    <row r="49" spans="1:19" ht="19.2" customHeight="1" x14ac:dyDescent="0.25">
      <c r="A49" s="15"/>
      <c r="B49" s="104"/>
      <c r="C49" s="45" t="s">
        <v>50</v>
      </c>
      <c r="D49" s="30">
        <v>1</v>
      </c>
      <c r="E49" s="30">
        <v>3</v>
      </c>
      <c r="F49" s="28">
        <f>+D49+E49</f>
        <v>4</v>
      </c>
      <c r="G49" s="30"/>
      <c r="H49" s="30"/>
      <c r="I49" s="28"/>
      <c r="J49" s="30"/>
      <c r="K49" s="30"/>
      <c r="L49" s="28"/>
      <c r="M49" s="30"/>
      <c r="N49" s="30"/>
      <c r="O49" s="59">
        <f t="shared" si="22"/>
        <v>0</v>
      </c>
      <c r="P49" s="30">
        <v>0</v>
      </c>
      <c r="Q49" s="30">
        <v>0</v>
      </c>
      <c r="R49" s="59">
        <f t="shared" si="23"/>
        <v>0</v>
      </c>
      <c r="S49" s="63"/>
    </row>
    <row r="50" spans="1:19" ht="19.2" customHeight="1" x14ac:dyDescent="0.25">
      <c r="A50" s="15"/>
      <c r="B50" s="103" t="s">
        <v>10</v>
      </c>
      <c r="C50" s="46" t="s">
        <v>80</v>
      </c>
      <c r="D50" s="33">
        <v>45</v>
      </c>
      <c r="E50" s="33">
        <v>67</v>
      </c>
      <c r="F50" s="33">
        <f t="shared" ref="F50:F62" si="25">+D50+E50</f>
        <v>112</v>
      </c>
      <c r="G50" s="33">
        <v>42</v>
      </c>
      <c r="H50" s="33">
        <v>62</v>
      </c>
      <c r="I50" s="33">
        <f t="shared" si="19"/>
        <v>104</v>
      </c>
      <c r="J50" s="33">
        <v>56</v>
      </c>
      <c r="K50" s="33">
        <v>71</v>
      </c>
      <c r="L50" s="33">
        <f t="shared" si="20"/>
        <v>127</v>
      </c>
      <c r="M50" s="33">
        <v>53</v>
      </c>
      <c r="N50" s="33">
        <v>88</v>
      </c>
      <c r="O50" s="33">
        <f t="shared" ref="O50:O51" si="26">M50+N50</f>
        <v>141</v>
      </c>
      <c r="P50" s="33">
        <v>57</v>
      </c>
      <c r="Q50" s="33">
        <v>87</v>
      </c>
      <c r="R50" s="33">
        <f t="shared" si="4"/>
        <v>144</v>
      </c>
      <c r="S50" s="63"/>
    </row>
    <row r="51" spans="1:19" ht="19.2" customHeight="1" x14ac:dyDescent="0.25">
      <c r="A51" s="15"/>
      <c r="B51" s="103"/>
      <c r="C51" s="46" t="s">
        <v>51</v>
      </c>
      <c r="D51" s="33">
        <v>2</v>
      </c>
      <c r="E51" s="33">
        <v>7</v>
      </c>
      <c r="F51" s="29">
        <f t="shared" si="25"/>
        <v>9</v>
      </c>
      <c r="G51" s="33">
        <v>0</v>
      </c>
      <c r="H51" s="33">
        <v>0</v>
      </c>
      <c r="I51" s="33">
        <f t="shared" si="19"/>
        <v>0</v>
      </c>
      <c r="J51" s="33">
        <v>0</v>
      </c>
      <c r="K51" s="33">
        <v>0</v>
      </c>
      <c r="L51" s="33">
        <f t="shared" si="20"/>
        <v>0</v>
      </c>
      <c r="M51" s="33"/>
      <c r="N51" s="33"/>
      <c r="O51" s="33">
        <f t="shared" si="26"/>
        <v>0</v>
      </c>
      <c r="P51" s="33">
        <v>0</v>
      </c>
      <c r="Q51" s="33">
        <v>0</v>
      </c>
      <c r="R51" s="33">
        <f t="shared" si="4"/>
        <v>0</v>
      </c>
      <c r="S51" s="63"/>
    </row>
    <row r="52" spans="1:19" ht="19.2" customHeight="1" x14ac:dyDescent="0.25">
      <c r="A52" s="15"/>
      <c r="B52" s="105"/>
      <c r="C52" s="46" t="s">
        <v>90</v>
      </c>
      <c r="D52" s="33">
        <v>0</v>
      </c>
      <c r="E52" s="33">
        <v>0</v>
      </c>
      <c r="F52" s="29">
        <f t="shared" si="25"/>
        <v>0</v>
      </c>
      <c r="G52" s="33">
        <v>1</v>
      </c>
      <c r="H52" s="33">
        <v>6</v>
      </c>
      <c r="I52" s="33">
        <f t="shared" si="19"/>
        <v>7</v>
      </c>
      <c r="J52" s="33">
        <v>0</v>
      </c>
      <c r="K52" s="33">
        <v>0</v>
      </c>
      <c r="L52" s="33">
        <f t="shared" si="20"/>
        <v>0</v>
      </c>
      <c r="M52" s="33"/>
      <c r="N52" s="33"/>
      <c r="O52" s="33">
        <f t="shared" ref="O52" si="27">M52+N52</f>
        <v>0</v>
      </c>
      <c r="P52" s="33">
        <v>6</v>
      </c>
      <c r="Q52" s="33">
        <v>13</v>
      </c>
      <c r="R52" s="33">
        <f t="shared" si="4"/>
        <v>19</v>
      </c>
      <c r="S52" s="63"/>
    </row>
    <row r="53" spans="1:19" ht="19.2" customHeight="1" x14ac:dyDescent="0.25">
      <c r="A53" s="15"/>
      <c r="B53" s="115" t="s">
        <v>9</v>
      </c>
      <c r="C53" s="24" t="s">
        <v>85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f t="shared" si="19"/>
        <v>0</v>
      </c>
      <c r="J53" s="28">
        <v>4</v>
      </c>
      <c r="K53" s="28">
        <v>59</v>
      </c>
      <c r="L53" s="28">
        <f t="shared" si="20"/>
        <v>63</v>
      </c>
      <c r="M53" s="28">
        <v>6</v>
      </c>
      <c r="N53" s="28">
        <v>51</v>
      </c>
      <c r="O53" s="28">
        <f>M53+N53</f>
        <v>57</v>
      </c>
      <c r="P53" s="28">
        <v>1</v>
      </c>
      <c r="Q53" s="28">
        <v>57</v>
      </c>
      <c r="R53" s="28">
        <f>P53+Q53</f>
        <v>58</v>
      </c>
      <c r="S53" s="63"/>
    </row>
    <row r="54" spans="1:19" ht="19.2" customHeight="1" x14ac:dyDescent="0.25">
      <c r="A54" s="15"/>
      <c r="B54" s="116"/>
      <c r="C54" s="24" t="s">
        <v>53</v>
      </c>
      <c r="D54" s="28">
        <v>5</v>
      </c>
      <c r="E54" s="28">
        <v>33</v>
      </c>
      <c r="F54" s="28">
        <f>+D54+E54</f>
        <v>38</v>
      </c>
      <c r="G54" s="28">
        <v>3</v>
      </c>
      <c r="H54" s="28">
        <v>38</v>
      </c>
      <c r="I54" s="28">
        <f t="shared" si="19"/>
        <v>41</v>
      </c>
      <c r="J54" s="28">
        <v>6</v>
      </c>
      <c r="K54" s="28">
        <v>45</v>
      </c>
      <c r="L54" s="28">
        <f t="shared" si="20"/>
        <v>51</v>
      </c>
      <c r="M54" s="28">
        <v>2</v>
      </c>
      <c r="N54" s="28">
        <v>41</v>
      </c>
      <c r="O54" s="28">
        <f>M54+N54</f>
        <v>43</v>
      </c>
      <c r="P54" s="28">
        <v>3</v>
      </c>
      <c r="Q54" s="28">
        <v>36</v>
      </c>
      <c r="R54" s="28">
        <f>P54+Q54</f>
        <v>39</v>
      </c>
      <c r="S54" s="63"/>
    </row>
    <row r="55" spans="1:19" ht="20.100000000000001" customHeight="1" x14ac:dyDescent="0.25">
      <c r="A55" s="15"/>
      <c r="B55" s="116"/>
      <c r="C55" s="24" t="s">
        <v>81</v>
      </c>
      <c r="D55" s="28">
        <v>0</v>
      </c>
      <c r="E55" s="28">
        <v>0</v>
      </c>
      <c r="F55" s="28">
        <v>0</v>
      </c>
      <c r="G55" s="28">
        <v>2</v>
      </c>
      <c r="H55" s="28">
        <v>6</v>
      </c>
      <c r="I55" s="28">
        <f t="shared" si="19"/>
        <v>8</v>
      </c>
      <c r="J55" s="28">
        <v>0</v>
      </c>
      <c r="K55" s="28">
        <v>16</v>
      </c>
      <c r="L55" s="28">
        <f t="shared" si="20"/>
        <v>16</v>
      </c>
      <c r="M55" s="28">
        <v>2</v>
      </c>
      <c r="N55" s="28">
        <v>12</v>
      </c>
      <c r="O55" s="28">
        <f t="shared" ref="O55:O56" si="28">M55+N55</f>
        <v>14</v>
      </c>
      <c r="P55" s="28">
        <v>4</v>
      </c>
      <c r="Q55" s="28">
        <v>8</v>
      </c>
      <c r="R55" s="28">
        <f t="shared" ref="R55:R56" si="29">P55+Q55</f>
        <v>12</v>
      </c>
      <c r="S55" s="63"/>
    </row>
    <row r="56" spans="1:19" ht="20.100000000000001" customHeight="1" x14ac:dyDescent="0.25">
      <c r="A56" s="15"/>
      <c r="B56" s="116"/>
      <c r="C56" s="24" t="s">
        <v>27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f t="shared" si="19"/>
        <v>0</v>
      </c>
      <c r="J56" s="28">
        <v>13</v>
      </c>
      <c r="K56" s="28">
        <v>16</v>
      </c>
      <c r="L56" s="28">
        <f t="shared" si="20"/>
        <v>29</v>
      </c>
      <c r="M56" s="28"/>
      <c r="N56" s="28"/>
      <c r="O56" s="28">
        <f t="shared" si="28"/>
        <v>0</v>
      </c>
      <c r="P56" s="28">
        <v>0</v>
      </c>
      <c r="Q56" s="28">
        <v>0</v>
      </c>
      <c r="R56" s="28">
        <f t="shared" si="29"/>
        <v>0</v>
      </c>
      <c r="S56" s="63"/>
    </row>
    <row r="57" spans="1:19" ht="20.100000000000001" customHeight="1" x14ac:dyDescent="0.25">
      <c r="A57" s="15"/>
      <c r="B57" s="116"/>
      <c r="C57" s="24" t="s">
        <v>38</v>
      </c>
      <c r="D57" s="28">
        <f>18+2</f>
        <v>20</v>
      </c>
      <c r="E57" s="28">
        <f>89+2+3+5</f>
        <v>99</v>
      </c>
      <c r="F57" s="28">
        <f>+D57+E57</f>
        <v>119</v>
      </c>
      <c r="G57" s="28">
        <v>15</v>
      </c>
      <c r="H57" s="28">
        <v>94</v>
      </c>
      <c r="I57" s="28">
        <f t="shared" si="19"/>
        <v>109</v>
      </c>
      <c r="J57" s="28">
        <v>13</v>
      </c>
      <c r="K57" s="28">
        <v>102</v>
      </c>
      <c r="L57" s="28">
        <f t="shared" si="20"/>
        <v>115</v>
      </c>
      <c r="M57" s="28">
        <v>21</v>
      </c>
      <c r="N57" s="28">
        <v>132</v>
      </c>
      <c r="O57" s="28">
        <f>M57+N57</f>
        <v>153</v>
      </c>
      <c r="P57" s="28">
        <v>30</v>
      </c>
      <c r="Q57" s="28">
        <v>115</v>
      </c>
      <c r="R57" s="28">
        <f>P57+Q57</f>
        <v>145</v>
      </c>
      <c r="S57" s="63"/>
    </row>
    <row r="58" spans="1:19" ht="20.100000000000001" customHeight="1" x14ac:dyDescent="0.25">
      <c r="A58" s="15"/>
      <c r="B58" s="132" t="s">
        <v>8</v>
      </c>
      <c r="C58" s="56" t="s">
        <v>54</v>
      </c>
      <c r="D58" s="29">
        <v>33</v>
      </c>
      <c r="E58" s="29">
        <v>63</v>
      </c>
      <c r="F58" s="29">
        <f>+D58+E58</f>
        <v>96</v>
      </c>
      <c r="G58" s="29">
        <v>43</v>
      </c>
      <c r="H58" s="29">
        <v>77</v>
      </c>
      <c r="I58" s="29">
        <f t="shared" si="19"/>
        <v>120</v>
      </c>
      <c r="J58" s="29">
        <v>36</v>
      </c>
      <c r="K58" s="29">
        <v>68</v>
      </c>
      <c r="L58" s="29">
        <f t="shared" si="20"/>
        <v>104</v>
      </c>
      <c r="M58" s="29">
        <v>41</v>
      </c>
      <c r="N58" s="29">
        <v>72</v>
      </c>
      <c r="O58" s="29">
        <f>M58+N58</f>
        <v>113</v>
      </c>
      <c r="P58" s="29">
        <v>34</v>
      </c>
      <c r="Q58" s="29">
        <v>79</v>
      </c>
      <c r="R58" s="29">
        <f>P58+Q58</f>
        <v>113</v>
      </c>
      <c r="S58" s="63"/>
    </row>
    <row r="59" spans="1:19" ht="20.100000000000001" customHeight="1" x14ac:dyDescent="0.25">
      <c r="A59" s="15"/>
      <c r="B59" s="132"/>
      <c r="C59" s="56" t="s">
        <v>38</v>
      </c>
      <c r="D59" s="29">
        <f>15+1+1+11</f>
        <v>28</v>
      </c>
      <c r="E59" s="29">
        <f>87+8+20+31</f>
        <v>146</v>
      </c>
      <c r="F59" s="29">
        <f>+D59+E59</f>
        <v>174</v>
      </c>
      <c r="G59" s="29">
        <v>22</v>
      </c>
      <c r="H59" s="29">
        <v>142</v>
      </c>
      <c r="I59" s="29">
        <f t="shared" si="19"/>
        <v>164</v>
      </c>
      <c r="J59" s="29">
        <v>14</v>
      </c>
      <c r="K59" s="29">
        <v>153</v>
      </c>
      <c r="L59" s="29">
        <f t="shared" si="20"/>
        <v>167</v>
      </c>
      <c r="M59" s="29">
        <v>20</v>
      </c>
      <c r="N59" s="29">
        <v>126</v>
      </c>
      <c r="O59" s="29">
        <f>M59+N59</f>
        <v>146</v>
      </c>
      <c r="P59" s="29">
        <v>38</v>
      </c>
      <c r="Q59" s="29">
        <v>154</v>
      </c>
      <c r="R59" s="29">
        <f>P59+Q59</f>
        <v>192</v>
      </c>
      <c r="S59" s="63"/>
    </row>
    <row r="60" spans="1:19" ht="19.2" customHeight="1" x14ac:dyDescent="0.25">
      <c r="A60" s="15"/>
      <c r="B60" s="132"/>
      <c r="C60" s="56" t="s">
        <v>48</v>
      </c>
      <c r="D60" s="29">
        <v>1</v>
      </c>
      <c r="E60" s="29">
        <v>51</v>
      </c>
      <c r="F60" s="29">
        <f t="shared" si="25"/>
        <v>52</v>
      </c>
      <c r="G60" s="29">
        <v>7</v>
      </c>
      <c r="H60" s="29">
        <v>60</v>
      </c>
      <c r="I60" s="29">
        <f t="shared" si="19"/>
        <v>67</v>
      </c>
      <c r="J60" s="29">
        <v>6</v>
      </c>
      <c r="K60" s="29">
        <v>54</v>
      </c>
      <c r="L60" s="29">
        <f t="shared" si="20"/>
        <v>60</v>
      </c>
      <c r="M60" s="29">
        <v>7</v>
      </c>
      <c r="N60" s="29">
        <v>61</v>
      </c>
      <c r="O60" s="29">
        <f t="shared" ref="O60:O62" si="30">M60+N60</f>
        <v>68</v>
      </c>
      <c r="P60" s="29">
        <v>11</v>
      </c>
      <c r="Q60" s="29">
        <v>45</v>
      </c>
      <c r="R60" s="29">
        <f t="shared" si="4"/>
        <v>56</v>
      </c>
      <c r="S60" s="63"/>
    </row>
    <row r="61" spans="1:19" ht="19.2" customHeight="1" x14ac:dyDescent="0.25">
      <c r="A61" s="15"/>
      <c r="B61" s="58" t="s">
        <v>63</v>
      </c>
      <c r="C61" s="55" t="s">
        <v>31</v>
      </c>
      <c r="D61" s="59">
        <v>76</v>
      </c>
      <c r="E61" s="59">
        <v>23</v>
      </c>
      <c r="F61" s="59">
        <f t="shared" si="25"/>
        <v>99</v>
      </c>
      <c r="G61" s="59">
        <v>78</v>
      </c>
      <c r="H61" s="59">
        <v>22</v>
      </c>
      <c r="I61" s="59">
        <f t="shared" si="19"/>
        <v>100</v>
      </c>
      <c r="J61" s="59">
        <v>61</v>
      </c>
      <c r="K61" s="59">
        <v>24</v>
      </c>
      <c r="L61" s="59">
        <f t="shared" si="20"/>
        <v>85</v>
      </c>
      <c r="M61" s="59">
        <v>66</v>
      </c>
      <c r="N61" s="59">
        <v>23</v>
      </c>
      <c r="O61" s="59">
        <f t="shared" si="30"/>
        <v>89</v>
      </c>
      <c r="P61" s="59">
        <v>71</v>
      </c>
      <c r="Q61" s="59">
        <v>22</v>
      </c>
      <c r="R61" s="59">
        <f t="shared" si="4"/>
        <v>93</v>
      </c>
      <c r="S61" s="63"/>
    </row>
    <row r="62" spans="1:19" ht="20.100000000000001" customHeight="1" x14ac:dyDescent="0.25">
      <c r="A62" s="15"/>
      <c r="B62" s="117" t="s">
        <v>102</v>
      </c>
      <c r="C62" s="23" t="s">
        <v>32</v>
      </c>
      <c r="D62" s="34">
        <v>7</v>
      </c>
      <c r="E62" s="34">
        <v>27</v>
      </c>
      <c r="F62" s="29">
        <f t="shared" si="25"/>
        <v>34</v>
      </c>
      <c r="G62" s="34">
        <v>11</v>
      </c>
      <c r="H62" s="34">
        <v>25</v>
      </c>
      <c r="I62" s="34">
        <f t="shared" si="19"/>
        <v>36</v>
      </c>
      <c r="J62" s="34">
        <v>9</v>
      </c>
      <c r="K62" s="34">
        <v>24</v>
      </c>
      <c r="L62" s="34">
        <f t="shared" si="20"/>
        <v>33</v>
      </c>
      <c r="M62" s="34"/>
      <c r="N62" s="34"/>
      <c r="O62" s="34">
        <f t="shared" si="30"/>
        <v>0</v>
      </c>
      <c r="P62" s="34">
        <v>0</v>
      </c>
      <c r="Q62" s="34">
        <v>0</v>
      </c>
      <c r="R62" s="34">
        <f t="shared" si="4"/>
        <v>0</v>
      </c>
      <c r="S62" s="63"/>
    </row>
    <row r="63" spans="1:19" ht="20.100000000000001" customHeight="1" x14ac:dyDescent="0.25">
      <c r="A63" s="15"/>
      <c r="B63" s="118"/>
      <c r="C63" s="23" t="s">
        <v>35</v>
      </c>
      <c r="D63" s="34">
        <v>14</v>
      </c>
      <c r="E63" s="34">
        <v>14</v>
      </c>
      <c r="F63" s="29">
        <f>+D63+E63</f>
        <v>28</v>
      </c>
      <c r="G63" s="34">
        <v>13</v>
      </c>
      <c r="H63" s="34">
        <v>13</v>
      </c>
      <c r="I63" s="34">
        <f>G63+H63</f>
        <v>26</v>
      </c>
      <c r="J63" s="34">
        <v>8</v>
      </c>
      <c r="K63" s="34">
        <v>18</v>
      </c>
      <c r="L63" s="34">
        <f>J63+K63</f>
        <v>26</v>
      </c>
      <c r="M63" s="34"/>
      <c r="N63" s="34"/>
      <c r="O63" s="34">
        <f>M63+N63</f>
        <v>0</v>
      </c>
      <c r="P63" s="34">
        <v>0</v>
      </c>
      <c r="Q63" s="34">
        <v>0</v>
      </c>
      <c r="R63" s="34">
        <f>P63+Q63</f>
        <v>0</v>
      </c>
      <c r="S63" s="63"/>
    </row>
    <row r="64" spans="1:19" ht="20.100000000000001" customHeight="1" x14ac:dyDescent="0.25">
      <c r="A64" s="15"/>
      <c r="B64" s="118"/>
      <c r="C64" s="23" t="s">
        <v>33</v>
      </c>
      <c r="D64" s="34">
        <v>32</v>
      </c>
      <c r="E64" s="34">
        <v>31</v>
      </c>
      <c r="F64" s="29">
        <f>+D64+E64</f>
        <v>63</v>
      </c>
      <c r="G64" s="34">
        <v>30</v>
      </c>
      <c r="H64" s="34">
        <v>15</v>
      </c>
      <c r="I64" s="34">
        <f>G64+H64</f>
        <v>45</v>
      </c>
      <c r="J64" s="34">
        <v>28</v>
      </c>
      <c r="K64" s="34">
        <v>18</v>
      </c>
      <c r="L64" s="34">
        <f>J64+K64</f>
        <v>46</v>
      </c>
      <c r="M64" s="34">
        <v>31</v>
      </c>
      <c r="N64" s="34">
        <v>18</v>
      </c>
      <c r="O64" s="34">
        <f>M64+N64</f>
        <v>49</v>
      </c>
      <c r="P64" s="34">
        <v>28</v>
      </c>
      <c r="Q64" s="34">
        <v>18</v>
      </c>
      <c r="R64" s="34">
        <f>P64+Q64</f>
        <v>46</v>
      </c>
      <c r="S64" s="63"/>
    </row>
    <row r="65" spans="1:19" ht="20.100000000000001" customHeight="1" x14ac:dyDescent="0.25">
      <c r="A65" s="15"/>
      <c r="B65" s="118"/>
      <c r="C65" s="23" t="s">
        <v>94</v>
      </c>
      <c r="D65" s="34">
        <v>0</v>
      </c>
      <c r="E65" s="34">
        <v>0</v>
      </c>
      <c r="F65" s="29">
        <f>+D65+E65</f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25</v>
      </c>
      <c r="N65" s="34">
        <v>40</v>
      </c>
      <c r="O65" s="34">
        <f>M65+N65</f>
        <v>65</v>
      </c>
      <c r="P65" s="34">
        <v>17</v>
      </c>
      <c r="Q65" s="34">
        <v>27</v>
      </c>
      <c r="R65" s="34">
        <f>P65+Q65</f>
        <v>44</v>
      </c>
      <c r="S65" s="63"/>
    </row>
    <row r="66" spans="1:19" ht="20.100000000000001" customHeight="1" x14ac:dyDescent="0.25">
      <c r="A66" s="15"/>
      <c r="B66" s="118"/>
      <c r="C66" s="23" t="s">
        <v>34</v>
      </c>
      <c r="D66" s="34">
        <v>25</v>
      </c>
      <c r="E66" s="34">
        <v>27</v>
      </c>
      <c r="F66" s="29">
        <f>+D66+E66</f>
        <v>52</v>
      </c>
      <c r="G66" s="34">
        <v>36</v>
      </c>
      <c r="H66" s="34">
        <v>25</v>
      </c>
      <c r="I66" s="34">
        <f>G66+H66</f>
        <v>61</v>
      </c>
      <c r="J66" s="34">
        <v>28</v>
      </c>
      <c r="K66" s="34">
        <v>32</v>
      </c>
      <c r="L66" s="34">
        <f>J66+K66</f>
        <v>60</v>
      </c>
      <c r="M66" s="34">
        <v>25</v>
      </c>
      <c r="N66" s="34">
        <v>28</v>
      </c>
      <c r="O66" s="34">
        <f>M66+N66</f>
        <v>53</v>
      </c>
      <c r="P66" s="34">
        <v>39</v>
      </c>
      <c r="Q66" s="34">
        <v>15</v>
      </c>
      <c r="R66" s="34">
        <f>P66+Q66</f>
        <v>54</v>
      </c>
      <c r="S66" s="63"/>
    </row>
    <row r="67" spans="1:19" ht="20.100000000000001" customHeight="1" x14ac:dyDescent="0.25">
      <c r="A67" s="15"/>
      <c r="B67" s="118"/>
      <c r="C67" s="23" t="s">
        <v>97</v>
      </c>
      <c r="D67" s="34">
        <v>0</v>
      </c>
      <c r="E67" s="34">
        <v>0</v>
      </c>
      <c r="F67" s="29">
        <f>+D67+E67</f>
        <v>0</v>
      </c>
      <c r="G67" s="34">
        <v>0</v>
      </c>
      <c r="H67" s="34">
        <v>0</v>
      </c>
      <c r="I67" s="34">
        <f>G67+H67</f>
        <v>0</v>
      </c>
      <c r="J67" s="34">
        <v>0</v>
      </c>
      <c r="K67" s="34">
        <v>0</v>
      </c>
      <c r="L67" s="34">
        <f>J67+K67</f>
        <v>0</v>
      </c>
      <c r="M67" s="34">
        <v>0</v>
      </c>
      <c r="N67" s="34">
        <v>0</v>
      </c>
      <c r="O67" s="34">
        <f>M67+N67</f>
        <v>0</v>
      </c>
      <c r="P67" s="34">
        <v>13</v>
      </c>
      <c r="Q67" s="34">
        <v>9</v>
      </c>
      <c r="R67" s="34">
        <f>P67+Q67</f>
        <v>22</v>
      </c>
      <c r="S67" s="63"/>
    </row>
    <row r="68" spans="1:19" ht="20.100000000000001" customHeight="1" x14ac:dyDescent="0.25">
      <c r="A68" s="15"/>
      <c r="B68" s="109" t="s">
        <v>36</v>
      </c>
      <c r="C68" s="109"/>
      <c r="D68" s="35">
        <f t="shared" ref="D68:R68" si="31">SUM(D8:D67)</f>
        <v>1234</v>
      </c>
      <c r="E68" s="35">
        <f t="shared" si="31"/>
        <v>3880</v>
      </c>
      <c r="F68" s="35">
        <f t="shared" si="31"/>
        <v>5114</v>
      </c>
      <c r="G68" s="35">
        <f t="shared" si="31"/>
        <v>1163</v>
      </c>
      <c r="H68" s="35">
        <f t="shared" si="31"/>
        <v>3649</v>
      </c>
      <c r="I68" s="35">
        <f t="shared" si="31"/>
        <v>4812</v>
      </c>
      <c r="J68" s="35">
        <f t="shared" si="31"/>
        <v>1244</v>
      </c>
      <c r="K68" s="35">
        <f t="shared" si="31"/>
        <v>3698</v>
      </c>
      <c r="L68" s="35">
        <f t="shared" si="31"/>
        <v>4942</v>
      </c>
      <c r="M68" s="35">
        <f t="shared" si="31"/>
        <v>1262</v>
      </c>
      <c r="N68" s="35">
        <f t="shared" si="31"/>
        <v>3666</v>
      </c>
      <c r="O68" s="35">
        <f t="shared" si="31"/>
        <v>4928</v>
      </c>
      <c r="P68" s="35">
        <f t="shared" si="31"/>
        <v>1358</v>
      </c>
      <c r="Q68" s="35">
        <f t="shared" si="31"/>
        <v>3653</v>
      </c>
      <c r="R68" s="35">
        <f t="shared" si="31"/>
        <v>5011</v>
      </c>
      <c r="S68" s="63"/>
    </row>
    <row r="69" spans="1:19" ht="20.100000000000001" customHeight="1" x14ac:dyDescent="0.25">
      <c r="A69" s="15"/>
      <c r="B69" s="111" t="s">
        <v>98</v>
      </c>
      <c r="C69" s="112"/>
      <c r="D69" s="98">
        <f>D68/F68</f>
        <v>0.24129839655846697</v>
      </c>
      <c r="E69" s="98">
        <f>E68/F68</f>
        <v>0.75870160344153303</v>
      </c>
      <c r="F69" s="35"/>
      <c r="G69" s="98">
        <f>G68/I68</f>
        <v>0.24168744804655029</v>
      </c>
      <c r="H69" s="98">
        <f>H68/I68</f>
        <v>0.75831255195344971</v>
      </c>
      <c r="I69" s="35"/>
      <c r="J69" s="98">
        <f>J68/L68</f>
        <v>0.25171995143666531</v>
      </c>
      <c r="K69" s="98">
        <f>K68/L68</f>
        <v>0.74828004856333463</v>
      </c>
      <c r="L69" s="35"/>
      <c r="M69" s="98">
        <f>M68/O68</f>
        <v>0.25608766233766234</v>
      </c>
      <c r="N69" s="98">
        <f>N68/O68</f>
        <v>0.74391233766233766</v>
      </c>
      <c r="O69" s="35"/>
      <c r="P69" s="98">
        <f>P68/R68</f>
        <v>0.27100379165835164</v>
      </c>
      <c r="Q69" s="98">
        <f>Q68/R68</f>
        <v>0.72899620834164836</v>
      </c>
      <c r="R69" s="35"/>
      <c r="S69" s="63"/>
    </row>
    <row r="70" spans="1:19" ht="20.100000000000001" customHeight="1" x14ac:dyDescent="0.25">
      <c r="A70" s="15"/>
      <c r="B70" s="50" t="s">
        <v>73</v>
      </c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88"/>
      <c r="N70" s="88"/>
      <c r="O70" s="88"/>
      <c r="P70" s="88"/>
      <c r="Q70" s="88"/>
      <c r="R70" s="88"/>
      <c r="S70" s="63"/>
    </row>
    <row r="71" spans="1:19" ht="3" customHeight="1" x14ac:dyDescent="0.25">
      <c r="A71" s="64"/>
      <c r="B71" s="47"/>
      <c r="C71" s="13"/>
      <c r="D71" s="36"/>
      <c r="E71" s="36"/>
      <c r="F71" s="36"/>
      <c r="G71" s="36"/>
      <c r="H71" s="36"/>
      <c r="I71" s="36"/>
      <c r="J71" s="36"/>
      <c r="K71" s="36"/>
      <c r="L71" s="36"/>
      <c r="M71" s="89"/>
      <c r="N71" s="89"/>
      <c r="O71" s="89"/>
      <c r="P71" s="89"/>
      <c r="Q71" s="89"/>
      <c r="R71" s="89"/>
      <c r="S71" s="65"/>
    </row>
    <row r="72" spans="1:19" ht="20.100000000000001" customHeight="1" thickBot="1" x14ac:dyDescent="0.3">
      <c r="A72" s="91"/>
      <c r="B72" s="12"/>
      <c r="C72" s="12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6"/>
    </row>
    <row r="73" spans="1:19" ht="16.2" customHeight="1" thickTop="1" x14ac:dyDescent="0.25">
      <c r="A73" s="92"/>
      <c r="B73" s="110" t="s">
        <v>40</v>
      </c>
      <c r="C73" s="110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6"/>
    </row>
    <row r="74" spans="1:19" ht="15" customHeight="1" x14ac:dyDescent="0.25">
      <c r="A74" s="66"/>
      <c r="B74" s="67"/>
      <c r="C74" s="67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9"/>
    </row>
    <row r="75" spans="1:19" ht="13.2" customHeight="1" x14ac:dyDescent="0.25">
      <c r="A75" s="72"/>
      <c r="B75" s="19" t="s">
        <v>21</v>
      </c>
      <c r="C75" s="20"/>
      <c r="D75" s="124" t="s">
        <v>74</v>
      </c>
      <c r="E75" s="125"/>
      <c r="F75" s="126"/>
      <c r="G75" s="124" t="s">
        <v>78</v>
      </c>
      <c r="H75" s="125"/>
      <c r="I75" s="126"/>
      <c r="J75" s="124" t="s">
        <v>82</v>
      </c>
      <c r="K75" s="125"/>
      <c r="L75" s="126"/>
      <c r="M75" s="124" t="s">
        <v>91</v>
      </c>
      <c r="N75" s="125"/>
      <c r="O75" s="126"/>
      <c r="P75" s="124" t="s">
        <v>99</v>
      </c>
      <c r="Q75" s="125"/>
      <c r="R75" s="126"/>
      <c r="S75" s="70"/>
    </row>
    <row r="76" spans="1:19" ht="19.5" customHeight="1" x14ac:dyDescent="0.25">
      <c r="A76" s="72"/>
      <c r="B76" s="10" t="s">
        <v>7</v>
      </c>
      <c r="C76" s="10" t="s">
        <v>6</v>
      </c>
      <c r="D76" s="10" t="s">
        <v>20</v>
      </c>
      <c r="E76" s="10" t="s">
        <v>19</v>
      </c>
      <c r="F76" s="11" t="s">
        <v>5</v>
      </c>
      <c r="G76" s="10" t="s">
        <v>20</v>
      </c>
      <c r="H76" s="10" t="s">
        <v>19</v>
      </c>
      <c r="I76" s="11" t="s">
        <v>5</v>
      </c>
      <c r="J76" s="10" t="s">
        <v>20</v>
      </c>
      <c r="K76" s="10" t="s">
        <v>19</v>
      </c>
      <c r="L76" s="11" t="s">
        <v>5</v>
      </c>
      <c r="M76" s="10" t="s">
        <v>20</v>
      </c>
      <c r="N76" s="10" t="s">
        <v>19</v>
      </c>
      <c r="O76" s="11" t="s">
        <v>5</v>
      </c>
      <c r="P76" s="10" t="s">
        <v>20</v>
      </c>
      <c r="Q76" s="10" t="s">
        <v>19</v>
      </c>
      <c r="R76" s="11" t="s">
        <v>5</v>
      </c>
      <c r="S76" s="70"/>
    </row>
    <row r="77" spans="1:19" ht="19.8" customHeight="1" x14ac:dyDescent="0.25">
      <c r="A77" s="82"/>
      <c r="B77" s="130" t="s">
        <v>4</v>
      </c>
      <c r="C77" s="55" t="s">
        <v>37</v>
      </c>
      <c r="D77" s="30">
        <v>32</v>
      </c>
      <c r="E77" s="30">
        <v>62</v>
      </c>
      <c r="F77" s="30">
        <f t="shared" ref="F77:F81" si="32">+D77+E77</f>
        <v>94</v>
      </c>
      <c r="G77" s="30">
        <v>25</v>
      </c>
      <c r="H77" s="30">
        <v>47</v>
      </c>
      <c r="I77" s="30">
        <f>H77+G77</f>
        <v>72</v>
      </c>
      <c r="J77" s="30">
        <v>17</v>
      </c>
      <c r="K77" s="30">
        <v>51</v>
      </c>
      <c r="L77" s="30">
        <f>K77+J77</f>
        <v>68</v>
      </c>
      <c r="M77" s="30">
        <v>44</v>
      </c>
      <c r="N77" s="30">
        <v>59</v>
      </c>
      <c r="O77" s="30">
        <f>N77+M77</f>
        <v>103</v>
      </c>
      <c r="P77" s="30">
        <v>46</v>
      </c>
      <c r="Q77" s="30">
        <v>74</v>
      </c>
      <c r="R77" s="30">
        <f>Q77+P77</f>
        <v>120</v>
      </c>
      <c r="S77" s="70"/>
    </row>
    <row r="78" spans="1:19" ht="19.8" customHeight="1" x14ac:dyDescent="0.25">
      <c r="A78" s="82"/>
      <c r="B78" s="104"/>
      <c r="C78" s="55" t="s">
        <v>95</v>
      </c>
      <c r="D78" s="30"/>
      <c r="E78" s="30"/>
      <c r="F78" s="30"/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8</v>
      </c>
      <c r="N78" s="30">
        <v>49</v>
      </c>
      <c r="O78" s="30">
        <f>N78+M78</f>
        <v>57</v>
      </c>
      <c r="P78" s="30">
        <v>9</v>
      </c>
      <c r="Q78" s="30">
        <v>58</v>
      </c>
      <c r="R78" s="30">
        <f>Q78+P78</f>
        <v>67</v>
      </c>
      <c r="S78" s="70"/>
    </row>
    <row r="79" spans="1:19" ht="21.75" customHeight="1" x14ac:dyDescent="0.25">
      <c r="A79" s="83"/>
      <c r="B79" s="131"/>
      <c r="C79" s="55" t="s">
        <v>66</v>
      </c>
      <c r="D79" s="30">
        <v>35</v>
      </c>
      <c r="E79" s="30">
        <v>44</v>
      </c>
      <c r="F79" s="30">
        <f t="shared" si="32"/>
        <v>79</v>
      </c>
      <c r="G79" s="30">
        <v>40</v>
      </c>
      <c r="H79" s="30">
        <v>41</v>
      </c>
      <c r="I79" s="30">
        <f t="shared" ref="I79:I81" si="33">H79+G79</f>
        <v>81</v>
      </c>
      <c r="J79" s="30">
        <v>44</v>
      </c>
      <c r="K79" s="30">
        <v>51</v>
      </c>
      <c r="L79" s="30">
        <f t="shared" ref="L79:L81" si="34">K79+J79</f>
        <v>95</v>
      </c>
      <c r="M79" s="30">
        <v>39</v>
      </c>
      <c r="N79" s="30">
        <v>49</v>
      </c>
      <c r="O79" s="30">
        <f t="shared" ref="O79:O81" si="35">N79+M79</f>
        <v>88</v>
      </c>
      <c r="P79" s="30">
        <v>60</v>
      </c>
      <c r="Q79" s="30">
        <v>69</v>
      </c>
      <c r="R79" s="30">
        <f t="shared" ref="R79:R87" si="36">Q79+P79</f>
        <v>129</v>
      </c>
      <c r="S79" s="70"/>
    </row>
    <row r="80" spans="1:19" ht="20.100000000000001" customHeight="1" x14ac:dyDescent="0.25">
      <c r="A80" s="82"/>
      <c r="B80" s="113" t="s">
        <v>3</v>
      </c>
      <c r="C80" s="56" t="s">
        <v>37</v>
      </c>
      <c r="D80" s="39">
        <v>53</v>
      </c>
      <c r="E80" s="39">
        <v>92</v>
      </c>
      <c r="F80" s="39">
        <f t="shared" si="32"/>
        <v>145</v>
      </c>
      <c r="G80" s="39">
        <v>32</v>
      </c>
      <c r="H80" s="39">
        <v>119</v>
      </c>
      <c r="I80" s="31">
        <f t="shared" si="33"/>
        <v>151</v>
      </c>
      <c r="J80" s="39">
        <v>48</v>
      </c>
      <c r="K80" s="39">
        <v>109</v>
      </c>
      <c r="L80" s="31">
        <f t="shared" si="34"/>
        <v>157</v>
      </c>
      <c r="M80" s="39">
        <v>41</v>
      </c>
      <c r="N80" s="39">
        <v>94</v>
      </c>
      <c r="O80" s="31">
        <f t="shared" si="35"/>
        <v>135</v>
      </c>
      <c r="P80" s="39">
        <v>43</v>
      </c>
      <c r="Q80" s="39">
        <v>91</v>
      </c>
      <c r="R80" s="31">
        <f t="shared" si="36"/>
        <v>134</v>
      </c>
      <c r="S80" s="70"/>
    </row>
    <row r="81" spans="1:19" ht="20.100000000000001" customHeight="1" x14ac:dyDescent="0.25">
      <c r="A81" s="82"/>
      <c r="B81" s="114"/>
      <c r="C81" s="86" t="s">
        <v>66</v>
      </c>
      <c r="D81" s="39">
        <v>0</v>
      </c>
      <c r="E81" s="39">
        <v>0</v>
      </c>
      <c r="F81" s="39">
        <f t="shared" si="32"/>
        <v>0</v>
      </c>
      <c r="G81" s="39">
        <v>0</v>
      </c>
      <c r="H81" s="39">
        <v>0</v>
      </c>
      <c r="I81" s="31">
        <f t="shared" si="33"/>
        <v>0</v>
      </c>
      <c r="J81" s="39">
        <v>23</v>
      </c>
      <c r="K81" s="39">
        <v>23</v>
      </c>
      <c r="L81" s="31">
        <f t="shared" si="34"/>
        <v>46</v>
      </c>
      <c r="M81" s="39">
        <v>28</v>
      </c>
      <c r="N81" s="39">
        <v>16</v>
      </c>
      <c r="O81" s="31">
        <f t="shared" si="35"/>
        <v>44</v>
      </c>
      <c r="P81" s="39">
        <v>21</v>
      </c>
      <c r="Q81" s="39">
        <v>26</v>
      </c>
      <c r="R81" s="31">
        <f t="shared" si="36"/>
        <v>47</v>
      </c>
      <c r="S81" s="70"/>
    </row>
    <row r="82" spans="1:19" ht="20.100000000000001" customHeight="1" x14ac:dyDescent="0.25">
      <c r="A82" s="82"/>
      <c r="B82" s="115" t="s">
        <v>41</v>
      </c>
      <c r="C82" s="24" t="s">
        <v>67</v>
      </c>
      <c r="D82" s="40">
        <v>3</v>
      </c>
      <c r="E82" s="40">
        <v>73</v>
      </c>
      <c r="F82" s="30">
        <f>+D82+E82</f>
        <v>76</v>
      </c>
      <c r="G82" s="40">
        <v>6</v>
      </c>
      <c r="H82" s="40">
        <v>69</v>
      </c>
      <c r="I82" s="30">
        <f>H82+G82</f>
        <v>75</v>
      </c>
      <c r="J82" s="40">
        <v>3</v>
      </c>
      <c r="K82" s="40">
        <v>72</v>
      </c>
      <c r="L82" s="30">
        <f>K82+J82</f>
        <v>75</v>
      </c>
      <c r="M82" s="40">
        <v>2</v>
      </c>
      <c r="N82" s="40">
        <v>68</v>
      </c>
      <c r="O82" s="30">
        <f>N82+M82</f>
        <v>70</v>
      </c>
      <c r="P82" s="40">
        <v>6</v>
      </c>
      <c r="Q82" s="40">
        <v>64</v>
      </c>
      <c r="R82" s="30">
        <f>Q82+P82</f>
        <v>70</v>
      </c>
      <c r="S82" s="70"/>
    </row>
    <row r="83" spans="1:19" ht="20.100000000000001" customHeight="1" x14ac:dyDescent="0.25">
      <c r="A83" s="71"/>
      <c r="B83" s="116"/>
      <c r="C83" s="24" t="s">
        <v>83</v>
      </c>
      <c r="D83" s="40">
        <v>0</v>
      </c>
      <c r="E83" s="40">
        <v>0</v>
      </c>
      <c r="F83" s="30">
        <f>+D83+E83</f>
        <v>0</v>
      </c>
      <c r="G83" s="40">
        <v>0</v>
      </c>
      <c r="H83" s="40">
        <v>0</v>
      </c>
      <c r="I83" s="30">
        <f>H83+G83</f>
        <v>0</v>
      </c>
      <c r="J83" s="40">
        <v>14</v>
      </c>
      <c r="K83" s="40">
        <v>21</v>
      </c>
      <c r="L83" s="30">
        <f>K83+J83</f>
        <v>35</v>
      </c>
      <c r="M83" s="40">
        <v>23</v>
      </c>
      <c r="N83" s="40">
        <v>20</v>
      </c>
      <c r="O83" s="30">
        <f>N83+M83</f>
        <v>43</v>
      </c>
      <c r="P83" s="40">
        <v>31</v>
      </c>
      <c r="Q83" s="40">
        <v>13</v>
      </c>
      <c r="R83" s="30">
        <f>Q83+P83</f>
        <v>44</v>
      </c>
      <c r="S83" s="70"/>
    </row>
    <row r="84" spans="1:19" ht="20.100000000000001" customHeight="1" x14ac:dyDescent="0.25">
      <c r="A84" s="71"/>
      <c r="B84" s="116"/>
      <c r="C84" s="24" t="s">
        <v>62</v>
      </c>
      <c r="D84" s="40">
        <v>11</v>
      </c>
      <c r="E84" s="40">
        <v>32</v>
      </c>
      <c r="F84" s="30">
        <f>+D84+E84</f>
        <v>43</v>
      </c>
      <c r="G84" s="40">
        <v>14</v>
      </c>
      <c r="H84" s="40">
        <v>29</v>
      </c>
      <c r="I84" s="30">
        <f>H84+G84</f>
        <v>43</v>
      </c>
      <c r="J84" s="40">
        <v>14</v>
      </c>
      <c r="K84" s="40">
        <v>33</v>
      </c>
      <c r="L84" s="30">
        <f>K84+J84</f>
        <v>47</v>
      </c>
      <c r="M84" s="40">
        <v>10</v>
      </c>
      <c r="N84" s="40">
        <v>28</v>
      </c>
      <c r="O84" s="30">
        <f>N84+M84</f>
        <v>38</v>
      </c>
      <c r="P84" s="40">
        <v>12</v>
      </c>
      <c r="Q84" s="40">
        <v>24</v>
      </c>
      <c r="R84" s="30">
        <f>Q84+P84</f>
        <v>36</v>
      </c>
      <c r="S84" s="70"/>
    </row>
    <row r="85" spans="1:19" ht="20.100000000000001" customHeight="1" x14ac:dyDescent="0.25">
      <c r="A85" s="72"/>
      <c r="B85" s="102" t="s">
        <v>60</v>
      </c>
      <c r="C85" s="23" t="s">
        <v>61</v>
      </c>
      <c r="D85" s="41" t="s">
        <v>59</v>
      </c>
      <c r="E85" s="41" t="s">
        <v>59</v>
      </c>
      <c r="F85" s="41" t="s">
        <v>59</v>
      </c>
      <c r="G85" s="41">
        <v>0</v>
      </c>
      <c r="H85" s="41">
        <v>0</v>
      </c>
      <c r="I85" s="31">
        <f t="shared" ref="I85:I87" si="37">H85+G85</f>
        <v>0</v>
      </c>
      <c r="J85" s="41">
        <v>0</v>
      </c>
      <c r="K85" s="41">
        <v>0</v>
      </c>
      <c r="L85" s="31">
        <f t="shared" ref="L85:L87" si="38">K85+J85</f>
        <v>0</v>
      </c>
      <c r="M85" s="41">
        <v>0</v>
      </c>
      <c r="N85" s="41">
        <v>0</v>
      </c>
      <c r="O85" s="31">
        <f t="shared" ref="O85:O87" si="39">N85+M85</f>
        <v>0</v>
      </c>
      <c r="P85" s="41">
        <v>0</v>
      </c>
      <c r="Q85" s="41">
        <v>0</v>
      </c>
      <c r="R85" s="31">
        <f t="shared" si="36"/>
        <v>0</v>
      </c>
      <c r="S85" s="70"/>
    </row>
    <row r="86" spans="1:19" ht="20.100000000000001" customHeight="1" x14ac:dyDescent="0.25">
      <c r="A86" s="72"/>
      <c r="B86" s="103"/>
      <c r="C86" s="56" t="s">
        <v>27</v>
      </c>
      <c r="D86" s="41" t="s">
        <v>59</v>
      </c>
      <c r="E86" s="41" t="s">
        <v>59</v>
      </c>
      <c r="F86" s="41" t="s">
        <v>59</v>
      </c>
      <c r="G86" s="41">
        <v>0</v>
      </c>
      <c r="H86" s="41">
        <v>0</v>
      </c>
      <c r="I86" s="31">
        <f t="shared" si="37"/>
        <v>0</v>
      </c>
      <c r="J86" s="41">
        <v>2</v>
      </c>
      <c r="K86" s="41">
        <v>3</v>
      </c>
      <c r="L86" s="31">
        <f t="shared" si="38"/>
        <v>5</v>
      </c>
      <c r="M86" s="41">
        <v>0</v>
      </c>
      <c r="N86" s="41">
        <v>0</v>
      </c>
      <c r="O86" s="31">
        <f t="shared" si="39"/>
        <v>0</v>
      </c>
      <c r="P86" s="41">
        <v>0</v>
      </c>
      <c r="Q86" s="41">
        <v>0</v>
      </c>
      <c r="R86" s="31">
        <f t="shared" si="36"/>
        <v>0</v>
      </c>
      <c r="S86" s="70"/>
    </row>
    <row r="87" spans="1:19" ht="20.100000000000001" customHeight="1" x14ac:dyDescent="0.25">
      <c r="A87" s="72"/>
      <c r="B87" s="105"/>
      <c r="C87" s="56" t="s">
        <v>38</v>
      </c>
      <c r="D87" s="39">
        <v>6</v>
      </c>
      <c r="E87" s="39">
        <v>37</v>
      </c>
      <c r="F87" s="39">
        <f>+D87+E87</f>
        <v>43</v>
      </c>
      <c r="G87" s="39">
        <v>10</v>
      </c>
      <c r="H87" s="39">
        <v>42</v>
      </c>
      <c r="I87" s="31">
        <f t="shared" si="37"/>
        <v>52</v>
      </c>
      <c r="J87" s="39">
        <v>0</v>
      </c>
      <c r="K87" s="39">
        <v>0</v>
      </c>
      <c r="L87" s="31">
        <f t="shared" si="38"/>
        <v>0</v>
      </c>
      <c r="M87" s="39">
        <v>0</v>
      </c>
      <c r="N87" s="39">
        <v>0</v>
      </c>
      <c r="O87" s="31">
        <f t="shared" si="39"/>
        <v>0</v>
      </c>
      <c r="P87" s="39">
        <v>0</v>
      </c>
      <c r="Q87" s="39">
        <v>0</v>
      </c>
      <c r="R87" s="31">
        <f t="shared" si="36"/>
        <v>0</v>
      </c>
      <c r="S87" s="70"/>
    </row>
    <row r="88" spans="1:19" s="18" customFormat="1" ht="20.100000000000001" customHeight="1" x14ac:dyDescent="0.25">
      <c r="A88" s="72"/>
      <c r="B88" s="121" t="s">
        <v>36</v>
      </c>
      <c r="C88" s="122"/>
      <c r="D88" s="35">
        <f t="shared" ref="D88:R88" si="40">SUM(D77:D87)</f>
        <v>140</v>
      </c>
      <c r="E88" s="35">
        <f t="shared" si="40"/>
        <v>340</v>
      </c>
      <c r="F88" s="35">
        <f t="shared" si="40"/>
        <v>480</v>
      </c>
      <c r="G88" s="35">
        <f t="shared" si="40"/>
        <v>127</v>
      </c>
      <c r="H88" s="35">
        <f t="shared" si="40"/>
        <v>347</v>
      </c>
      <c r="I88" s="35">
        <f t="shared" si="40"/>
        <v>474</v>
      </c>
      <c r="J88" s="35">
        <f t="shared" si="40"/>
        <v>165</v>
      </c>
      <c r="K88" s="35">
        <f t="shared" si="40"/>
        <v>363</v>
      </c>
      <c r="L88" s="35">
        <f t="shared" si="40"/>
        <v>528</v>
      </c>
      <c r="M88" s="35">
        <f t="shared" si="40"/>
        <v>195</v>
      </c>
      <c r="N88" s="35">
        <f t="shared" si="40"/>
        <v>383</v>
      </c>
      <c r="O88" s="35">
        <f t="shared" si="40"/>
        <v>578</v>
      </c>
      <c r="P88" s="35">
        <f t="shared" si="40"/>
        <v>228</v>
      </c>
      <c r="Q88" s="35">
        <f t="shared" si="40"/>
        <v>419</v>
      </c>
      <c r="R88" s="35">
        <f t="shared" si="40"/>
        <v>647</v>
      </c>
      <c r="S88" s="70"/>
    </row>
    <row r="89" spans="1:19" s="18" customFormat="1" ht="20.100000000000001" customHeight="1" x14ac:dyDescent="0.25">
      <c r="A89" s="72"/>
      <c r="B89" s="111" t="s">
        <v>98</v>
      </c>
      <c r="C89" s="112"/>
      <c r="D89" s="98">
        <f>D88/F88</f>
        <v>0.29166666666666669</v>
      </c>
      <c r="E89" s="98">
        <f>E88/F88</f>
        <v>0.70833333333333337</v>
      </c>
      <c r="F89" s="35"/>
      <c r="G89" s="98">
        <f>G88/I88</f>
        <v>0.2679324894514768</v>
      </c>
      <c r="H89" s="98">
        <f>H88/I88</f>
        <v>0.73206751054852326</v>
      </c>
      <c r="I89" s="35"/>
      <c r="J89" s="98">
        <f>J88/L88</f>
        <v>0.3125</v>
      </c>
      <c r="K89" s="98">
        <f>K88/L88</f>
        <v>0.6875</v>
      </c>
      <c r="L89" s="35"/>
      <c r="M89" s="98">
        <f>M88/O88</f>
        <v>0.33737024221453288</v>
      </c>
      <c r="N89" s="98">
        <f>N88/O88</f>
        <v>0.66262975778546718</v>
      </c>
      <c r="O89" s="35"/>
      <c r="P89" s="98">
        <f>P88/R88</f>
        <v>0.35239567233384855</v>
      </c>
      <c r="Q89" s="98">
        <f>Q88/R88</f>
        <v>0.6476043276661515</v>
      </c>
      <c r="R89" s="35"/>
      <c r="S89" s="70"/>
    </row>
    <row r="90" spans="1:19" ht="4.2" customHeight="1" x14ac:dyDescent="0.25">
      <c r="A90" s="73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90"/>
      <c r="N90" s="90"/>
      <c r="O90" s="90"/>
      <c r="P90" s="90"/>
      <c r="Q90" s="90"/>
      <c r="R90" s="90"/>
      <c r="S90" s="76"/>
    </row>
    <row r="91" spans="1:19" ht="20.100000000000001" customHeight="1" x14ac:dyDescent="0.25">
      <c r="A91" s="93"/>
      <c r="B91" s="12"/>
      <c r="C91" s="12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6"/>
    </row>
    <row r="92" spans="1:19" ht="5.4" customHeight="1" x14ac:dyDescent="0.25">
      <c r="A92" s="66"/>
      <c r="B92" s="106"/>
      <c r="C92" s="10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8"/>
    </row>
    <row r="93" spans="1:19" ht="19.2" customHeight="1" x14ac:dyDescent="0.25">
      <c r="A93" s="72"/>
      <c r="B93" s="108" t="s">
        <v>2</v>
      </c>
      <c r="C93" s="108"/>
      <c r="D93" s="42">
        <f>D68</f>
        <v>1234</v>
      </c>
      <c r="E93" s="42">
        <f>E68</f>
        <v>3880</v>
      </c>
      <c r="F93" s="42">
        <f>+D93+E93</f>
        <v>5114</v>
      </c>
      <c r="G93" s="42">
        <f>G68</f>
        <v>1163</v>
      </c>
      <c r="H93" s="42">
        <f>H68</f>
        <v>3649</v>
      </c>
      <c r="I93" s="42">
        <f>+G93+H93</f>
        <v>4812</v>
      </c>
      <c r="J93" s="42">
        <f>J68</f>
        <v>1244</v>
      </c>
      <c r="K93" s="42">
        <f>K68</f>
        <v>3698</v>
      </c>
      <c r="L93" s="42">
        <f>L68</f>
        <v>4942</v>
      </c>
      <c r="M93" s="42">
        <f t="shared" ref="M93:O93" si="41">M68</f>
        <v>1262</v>
      </c>
      <c r="N93" s="42">
        <f t="shared" si="41"/>
        <v>3666</v>
      </c>
      <c r="O93" s="42">
        <f t="shared" si="41"/>
        <v>4928</v>
      </c>
      <c r="P93" s="42">
        <f>P68</f>
        <v>1358</v>
      </c>
      <c r="Q93" s="42">
        <f t="shared" ref="Q93:R93" si="42">Q68</f>
        <v>3653</v>
      </c>
      <c r="R93" s="42">
        <f t="shared" si="42"/>
        <v>5011</v>
      </c>
      <c r="S93" s="70"/>
    </row>
    <row r="94" spans="1:19" ht="19.2" customHeight="1" x14ac:dyDescent="0.25">
      <c r="A94" s="72"/>
      <c r="B94" s="108" t="s">
        <v>1</v>
      </c>
      <c r="C94" s="108"/>
      <c r="D94" s="42">
        <f>+D88</f>
        <v>140</v>
      </c>
      <c r="E94" s="42">
        <f>+E88</f>
        <v>340</v>
      </c>
      <c r="F94" s="42">
        <f t="shared" ref="F94" si="43">+D94+E94</f>
        <v>480</v>
      </c>
      <c r="G94" s="42">
        <f>+G88</f>
        <v>127</v>
      </c>
      <c r="H94" s="42">
        <f>+H88</f>
        <v>347</v>
      </c>
      <c r="I94" s="42">
        <f t="shared" ref="I94" si="44">+G94+H94</f>
        <v>474</v>
      </c>
      <c r="J94" s="42">
        <f>+J88</f>
        <v>165</v>
      </c>
      <c r="K94" s="42">
        <f>+K88</f>
        <v>363</v>
      </c>
      <c r="L94" s="42">
        <f>+J94+K94</f>
        <v>528</v>
      </c>
      <c r="M94" s="42">
        <f>+M88</f>
        <v>195</v>
      </c>
      <c r="N94" s="42">
        <f>+N88</f>
        <v>383</v>
      </c>
      <c r="O94" s="42">
        <f t="shared" ref="O94" si="45">+M94+N94</f>
        <v>578</v>
      </c>
      <c r="P94" s="42">
        <f>+P88</f>
        <v>228</v>
      </c>
      <c r="Q94" s="42">
        <f>+Q88</f>
        <v>419</v>
      </c>
      <c r="R94" s="42">
        <f t="shared" ref="R94" si="46">+P94+Q94</f>
        <v>647</v>
      </c>
      <c r="S94" s="70"/>
    </row>
    <row r="95" spans="1:19" ht="19.2" customHeight="1" x14ac:dyDescent="0.25">
      <c r="A95" s="79"/>
      <c r="B95" s="99" t="s">
        <v>0</v>
      </c>
      <c r="C95" s="99"/>
      <c r="D95" s="35">
        <f t="shared" ref="D95:E95" si="47">+D93+D94</f>
        <v>1374</v>
      </c>
      <c r="E95" s="35">
        <f t="shared" si="47"/>
        <v>4220</v>
      </c>
      <c r="F95" s="35">
        <f>+F93+F94</f>
        <v>5594</v>
      </c>
      <c r="G95" s="35">
        <f t="shared" ref="G95:H95" si="48">+G93+G94</f>
        <v>1290</v>
      </c>
      <c r="H95" s="35">
        <f t="shared" si="48"/>
        <v>3996</v>
      </c>
      <c r="I95" s="35">
        <f>+I93+I94</f>
        <v>5286</v>
      </c>
      <c r="J95" s="35">
        <f>+J93+J94</f>
        <v>1409</v>
      </c>
      <c r="K95" s="35">
        <f t="shared" ref="K95" si="49">+K93+K94</f>
        <v>4061</v>
      </c>
      <c r="L95" s="35">
        <f>+L93+L94</f>
        <v>5470</v>
      </c>
      <c r="M95" s="35">
        <f t="shared" ref="M95:O95" si="50">+M93+M94</f>
        <v>1457</v>
      </c>
      <c r="N95" s="35">
        <f t="shared" si="50"/>
        <v>4049</v>
      </c>
      <c r="O95" s="35">
        <f t="shared" si="50"/>
        <v>5506</v>
      </c>
      <c r="P95" s="35">
        <f t="shared" ref="P95:R95" si="51">+P93+P94</f>
        <v>1586</v>
      </c>
      <c r="Q95" s="35">
        <f t="shared" si="51"/>
        <v>4072</v>
      </c>
      <c r="R95" s="35">
        <f t="shared" si="51"/>
        <v>5658</v>
      </c>
      <c r="S95" s="70"/>
    </row>
    <row r="96" spans="1:19" ht="19.2" customHeight="1" x14ac:dyDescent="0.25">
      <c r="A96" s="79"/>
      <c r="B96" s="111" t="s">
        <v>98</v>
      </c>
      <c r="C96" s="112"/>
      <c r="D96" s="98">
        <f>D95/F95</f>
        <v>0.24562030747229174</v>
      </c>
      <c r="E96" s="98">
        <f>E95/F95</f>
        <v>0.75437969252770831</v>
      </c>
      <c r="F96" s="35"/>
      <c r="G96" s="98">
        <f>G95/I95</f>
        <v>0.24404086265607264</v>
      </c>
      <c r="H96" s="98">
        <f>H95/I95</f>
        <v>0.75595913734392739</v>
      </c>
      <c r="I96" s="35"/>
      <c r="J96" s="98">
        <f>J95/L95</f>
        <v>0.25758683729433274</v>
      </c>
      <c r="K96" s="98">
        <f>K95/L95</f>
        <v>0.74241316270566726</v>
      </c>
      <c r="L96" s="35"/>
      <c r="M96" s="98">
        <f>M95/O95</f>
        <v>0.26462041409371595</v>
      </c>
      <c r="N96" s="98">
        <f>N95/O95</f>
        <v>0.73537958590628405</v>
      </c>
      <c r="O96" s="35"/>
      <c r="P96" s="98">
        <f>P95/R95</f>
        <v>0.280311063980205</v>
      </c>
      <c r="Q96" s="98">
        <f>Q95/R95</f>
        <v>0.719688936019795</v>
      </c>
      <c r="R96" s="35"/>
      <c r="S96" s="70"/>
    </row>
    <row r="97" spans="1:19" ht="15.6" customHeight="1" x14ac:dyDescent="0.25">
      <c r="A97" s="80"/>
      <c r="B97" s="100" t="s">
        <v>101</v>
      </c>
      <c r="C97" s="10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76"/>
    </row>
    <row r="98" spans="1:19" ht="20.100000000000001" customHeight="1" x14ac:dyDescent="0.25">
      <c r="A98" s="84"/>
      <c r="B98" s="4"/>
      <c r="C98" s="5"/>
      <c r="D98" s="5"/>
      <c r="E98" s="5"/>
      <c r="F98" s="5"/>
    </row>
    <row r="99" spans="1:19" ht="20.100000000000001" customHeight="1" x14ac:dyDescent="0.25">
      <c r="A99" s="85"/>
      <c r="B99" s="5"/>
      <c r="C99" s="5"/>
      <c r="D99" s="5"/>
      <c r="E99" s="5"/>
      <c r="F99" s="5"/>
      <c r="S99" s="2"/>
    </row>
    <row r="100" spans="1:19" ht="18" customHeight="1" x14ac:dyDescent="0.25"/>
  </sheetData>
  <mergeCells count="38">
    <mergeCell ref="J75:L75"/>
    <mergeCell ref="P75:R75"/>
    <mergeCell ref="M6:O6"/>
    <mergeCell ref="M75:O75"/>
    <mergeCell ref="B69:C69"/>
    <mergeCell ref="G6:I6"/>
    <mergeCell ref="J6:L6"/>
    <mergeCell ref="P6:R6"/>
    <mergeCell ref="G75:I75"/>
    <mergeCell ref="B3:C3"/>
    <mergeCell ref="B88:C88"/>
    <mergeCell ref="B33:B35"/>
    <mergeCell ref="D6:F6"/>
    <mergeCell ref="B9:B14"/>
    <mergeCell ref="B16:B23"/>
    <mergeCell ref="D75:F75"/>
    <mergeCell ref="B77:B79"/>
    <mergeCell ref="B82:B84"/>
    <mergeCell ref="B58:B60"/>
    <mergeCell ref="B27:B30"/>
    <mergeCell ref="B31:B32"/>
    <mergeCell ref="B24:B26"/>
    <mergeCell ref="B95:C95"/>
    <mergeCell ref="B97:C97"/>
    <mergeCell ref="B37:B43"/>
    <mergeCell ref="B44:B49"/>
    <mergeCell ref="B85:B87"/>
    <mergeCell ref="B92:C92"/>
    <mergeCell ref="B93:C93"/>
    <mergeCell ref="B94:C94"/>
    <mergeCell ref="B68:C68"/>
    <mergeCell ref="B73:C73"/>
    <mergeCell ref="B89:C89"/>
    <mergeCell ref="B96:C96"/>
    <mergeCell ref="B80:B81"/>
    <mergeCell ref="B53:B57"/>
    <mergeCell ref="B62:B67"/>
    <mergeCell ref="B50:B52"/>
  </mergeCells>
  <printOptions horizontalCentered="1"/>
  <pageMargins left="0.39370078740157483" right="0.39370078740157483" top="0.35433070866141736" bottom="0.35433070866141736" header="0" footer="0"/>
  <pageSetup paperSize="9" scale="47" orientation="portrait" r:id="rId1"/>
  <headerFooter alignWithMargins="0"/>
  <ignoredErrors>
    <ignoredError sqref="F93:F94" formula="1"/>
  </ignoredErrors>
  <webPublishItems count="4">
    <webPublishItem id="4803" divId="1_1_2_4803" sourceType="range" sourceRef="A3:S97" destinationFile="\\gpaq\gpaqssl\lldades\indicadors\2019\1_1_2.htm"/>
    <webPublishItem id="29883" divId="1_1_2_29883" sourceType="range" sourceRef="A4:S97" destinationFile="\\reid\inetpub\gpaqssl\lldades\indicadors\2019\1_1_2.htm"/>
    <webPublishItem id="14948" divId="1_1_2_14948" sourceType="range" sourceRef="A5:S71" destinationFile="\\gpaq\gpaqssl\lldades\indicadors\2017\1_1_2.htm"/>
    <webPublishItem id="26383" divId="1_1_2_26383" sourceType="range" sourceRef="A5:S97" destinationFile="\\gpaq\gpaqssl\lldades\indicadors\2017\1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112</vt:lpstr>
      <vt:lpstr>'112'!_1Àrea_d_impressió</vt:lpstr>
      <vt:lpstr>'112'!Àrea_d'impressió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2010-07-15T10:05:40Z</cp:lastPrinted>
  <dcterms:created xsi:type="dcterms:W3CDTF">2009-07-20T07:30:24Z</dcterms:created>
  <dcterms:modified xsi:type="dcterms:W3CDTF">2022-02-21T08:10:43Z</dcterms:modified>
</cp:coreProperties>
</file>