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5200" windowHeight="12000"/>
  </bookViews>
  <sheets>
    <sheet name="251" sheetId="1" r:id="rId1"/>
  </sheets>
  <definedNames>
    <definedName name="_xlnm.Print_Area" localSheetId="0">'251'!$A$1:$U$54</definedName>
  </definedNames>
  <calcPr calcId="162913"/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G9" i="1"/>
  <c r="F9" i="1"/>
  <c r="D9" i="1"/>
  <c r="C9" i="1"/>
  <c r="N8" i="1"/>
  <c r="K8" i="1"/>
  <c r="H8" i="1"/>
  <c r="E8" i="1"/>
  <c r="N7" i="1"/>
  <c r="N9" i="1" s="1"/>
  <c r="K7" i="1"/>
  <c r="H7" i="1"/>
  <c r="H9" i="1" s="1"/>
  <c r="E7" i="1"/>
  <c r="E9" i="1" s="1"/>
  <c r="P9" i="1" l="1"/>
  <c r="O9" i="1"/>
  <c r="G23" i="1" s="1"/>
  <c r="G22" i="1" l="1"/>
  <c r="K40" i="1"/>
  <c r="F41" i="1"/>
  <c r="F40" i="1"/>
  <c r="K22" i="1"/>
  <c r="K23" i="1"/>
  <c r="N23" i="1"/>
  <c r="O23" i="1"/>
  <c r="O22" i="1"/>
  <c r="O21" i="1"/>
  <c r="Q7" i="1"/>
  <c r="G41" i="1" l="1"/>
  <c r="G40" i="1"/>
  <c r="N39" i="1"/>
  <c r="O39" i="1"/>
  <c r="F39" i="1"/>
  <c r="G39" i="1"/>
  <c r="N21" i="1"/>
  <c r="D23" i="1"/>
  <c r="D22" i="1"/>
  <c r="C23" i="1"/>
  <c r="C22" i="1"/>
  <c r="G21" i="1"/>
  <c r="F21" i="1"/>
  <c r="E21" i="1"/>
  <c r="D21" i="1"/>
  <c r="C21" i="1"/>
  <c r="Q8" i="1"/>
  <c r="Q9" i="1" s="1"/>
  <c r="F23" i="1"/>
  <c r="N41" i="1"/>
  <c r="O41" i="1" l="1"/>
  <c r="O40" i="1"/>
  <c r="N40" i="1"/>
  <c r="N22" i="1"/>
  <c r="F22" i="1"/>
  <c r="M39" i="1"/>
  <c r="L39" i="1"/>
  <c r="K39" i="1"/>
  <c r="E39" i="1"/>
  <c r="D39" i="1"/>
  <c r="C39" i="1"/>
  <c r="M21" i="1"/>
  <c r="L21" i="1"/>
  <c r="K21" i="1"/>
  <c r="E40" i="1"/>
  <c r="E23" i="1" l="1"/>
  <c r="E22" i="1"/>
  <c r="M41" i="1"/>
  <c r="M40" i="1"/>
  <c r="L41" i="1"/>
  <c r="L40" i="1"/>
  <c r="K41" i="1"/>
  <c r="E41" i="1"/>
  <c r="D40" i="1"/>
  <c r="D41" i="1"/>
  <c r="C41" i="1"/>
  <c r="C40" i="1"/>
  <c r="M23" i="1"/>
  <c r="M22" i="1"/>
  <c r="L23" i="1"/>
  <c r="L22" i="1"/>
</calcChain>
</file>

<file path=xl/sharedStrings.xml><?xml version="1.0" encoding="utf-8"?>
<sst xmlns="http://schemas.openxmlformats.org/spreadsheetml/2006/main" count="40" uniqueCount="18">
  <si>
    <t>% ens vinculat</t>
  </si>
  <si>
    <t>% universitat</t>
  </si>
  <si>
    <t>COMPETITIU</t>
  </si>
  <si>
    <t>NO COMPETITIU</t>
  </si>
  <si>
    <t>Total</t>
  </si>
  <si>
    <t>Via de finançament</t>
  </si>
  <si>
    <t>RECURSOS OBTINGUTS SEGONS LA VIA DE FINANÇAMENT</t>
  </si>
  <si>
    <t>RECURSOS OBTINGUTS PER LA UNIVERSITAT I ELS ENS VINCULATS</t>
  </si>
  <si>
    <t>Xifres en euros</t>
  </si>
  <si>
    <t>Finançament competitiu: Recursos concedits en el marc d'una convocatòria competitiva</t>
  </si>
  <si>
    <t>Finançament no competitu: Recursos aconseguits per via no competitiva com poden ser subvencions directes, contractes, convenis o altres tipus de col·laboracions</t>
  </si>
  <si>
    <t>Recursos ens vinculats: Recursos concedits a una altra entitat per a una activitat de R+D que du a terme PDI de la universitat amb caràcter d'investigador principal o responsable de l'activitat</t>
  </si>
  <si>
    <t>L'apartat NO COMPETITIU inclou el PROFOR a tots els anys.</t>
  </si>
  <si>
    <t>Recursos econòmics captats d'R+D</t>
  </si>
  <si>
    <t xml:space="preserve">COMPETITIU </t>
  </si>
  <si>
    <t>Universitat</t>
  </si>
  <si>
    <t>Ens vinculats</t>
  </si>
  <si>
    <t xml:space="preserve">RECURSOS D'R+D COMPETITIUS I NO COMPETITIUS.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</si>
</sst>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;\(#,##0.00\)"/>
    <numFmt numFmtId="166" formatCode="_(#,##0_);_(\(#,##0\);_(&quot;-&quot;_);_(@_)"/>
    <numFmt numFmtId="167" formatCode="0.000"/>
    <numFmt numFmtId="168" formatCode="_(#,##0.00_);_(\(#,##0.00\);_(&quot;-&quot;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7" tint="-0.499984740745262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name val="Verdana"/>
      <family val="2"/>
    </font>
    <font>
      <sz val="8"/>
      <color rgb="FFFF0000"/>
      <name val="Arial"/>
      <family val="2"/>
    </font>
    <font>
      <b/>
      <sz val="10"/>
      <color theme="3"/>
      <name val="Arial"/>
      <family val="2"/>
    </font>
    <font>
      <sz val="9"/>
      <color theme="3" tint="-0.249977111117893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4" fillId="2" borderId="0" xfId="0" applyFont="1" applyFill="1" applyBorder="1"/>
    <xf numFmtId="0" fontId="2" fillId="2" borderId="0" xfId="0" applyFont="1" applyFill="1" applyBorder="1"/>
    <xf numFmtId="0" fontId="4" fillId="0" borderId="0" xfId="3" applyFont="1" applyFill="1" applyBorder="1"/>
    <xf numFmtId="167" fontId="5" fillId="0" borderId="0" xfId="3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/>
    <xf numFmtId="0" fontId="9" fillId="2" borderId="0" xfId="0" applyFont="1" applyFill="1" applyBorder="1"/>
    <xf numFmtId="0" fontId="7" fillId="3" borderId="2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/>
    <xf numFmtId="0" fontId="13" fillId="0" borderId="0" xfId="0" applyFont="1" applyBorder="1"/>
    <xf numFmtId="0" fontId="10" fillId="0" borderId="0" xfId="0" applyFont="1"/>
    <xf numFmtId="0" fontId="12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Border="1"/>
    <xf numFmtId="0" fontId="6" fillId="0" borderId="7" xfId="0" applyFont="1" applyBorder="1"/>
    <xf numFmtId="0" fontId="8" fillId="0" borderId="7" xfId="0" applyFont="1" applyBorder="1"/>
    <xf numFmtId="0" fontId="0" fillId="0" borderId="8" xfId="0" applyBorder="1"/>
    <xf numFmtId="0" fontId="5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9" fillId="0" borderId="0" xfId="3" applyFont="1"/>
    <xf numFmtId="0" fontId="9" fillId="0" borderId="0" xfId="0" applyFont="1"/>
    <xf numFmtId="2" fontId="5" fillId="0" borderId="0" xfId="3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/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4" fontId="15" fillId="0" borderId="0" xfId="1" applyFont="1" applyFill="1" applyBorder="1"/>
    <xf numFmtId="167" fontId="9" fillId="0" borderId="0" xfId="0" applyNumberFormat="1" applyFont="1" applyFill="1" applyBorder="1"/>
    <xf numFmtId="0" fontId="4" fillId="0" borderId="0" xfId="3" applyFont="1"/>
    <xf numFmtId="0" fontId="14" fillId="2" borderId="0" xfId="3" applyNumberFormat="1" applyFont="1" applyFill="1" applyBorder="1" applyAlignment="1">
      <alignment horizontal="right" vertical="top"/>
    </xf>
    <xf numFmtId="0" fontId="2" fillId="2" borderId="0" xfId="3" applyFont="1" applyFill="1" applyBorder="1"/>
    <xf numFmtId="9" fontId="14" fillId="2" borderId="0" xfId="2" applyFont="1" applyFill="1" applyBorder="1" applyAlignment="1">
      <alignment horizontal="right" vertical="center"/>
    </xf>
    <xf numFmtId="168" fontId="17" fillId="4" borderId="2" xfId="0" applyNumberFormat="1" applyFont="1" applyFill="1" applyBorder="1" applyAlignment="1">
      <alignment horizontal="center" vertical="center"/>
    </xf>
    <xf numFmtId="168" fontId="17" fillId="5" borderId="2" xfId="0" applyNumberFormat="1" applyFont="1" applyFill="1" applyBorder="1" applyAlignment="1">
      <alignment horizontal="center" vertical="center"/>
    </xf>
    <xf numFmtId="168" fontId="18" fillId="3" borderId="2" xfId="0" applyNumberFormat="1" applyFont="1" applyFill="1" applyBorder="1" applyAlignment="1">
      <alignment horizontal="center" vertical="center"/>
    </xf>
    <xf numFmtId="0" fontId="17" fillId="4" borderId="2" xfId="0" applyNumberFormat="1" applyFont="1" applyFill="1" applyBorder="1" applyAlignment="1">
      <alignment horizontal="left" vertical="center"/>
    </xf>
    <xf numFmtId="0" fontId="17" fillId="5" borderId="2" xfId="0" applyNumberFormat="1" applyFont="1" applyFill="1" applyBorder="1" applyAlignment="1">
      <alignment horizontal="left" vertical="center"/>
    </xf>
    <xf numFmtId="0" fontId="18" fillId="3" borderId="2" xfId="0" applyNumberFormat="1" applyFont="1" applyFill="1" applyBorder="1" applyAlignment="1">
      <alignment horizontal="left" vertical="center"/>
    </xf>
    <xf numFmtId="0" fontId="19" fillId="0" borderId="0" xfId="0" applyFont="1"/>
    <xf numFmtId="0" fontId="5" fillId="2" borderId="0" xfId="3" applyNumberFormat="1" applyFont="1" applyFill="1" applyBorder="1" applyAlignment="1">
      <alignment horizontal="right" vertical="top"/>
    </xf>
    <xf numFmtId="0" fontId="4" fillId="2" borderId="0" xfId="3" applyFont="1" applyFill="1" applyBorder="1"/>
    <xf numFmtId="9" fontId="5" fillId="2" borderId="0" xfId="2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 wrapText="1"/>
    </xf>
  </cellXfs>
  <cellStyles count="4">
    <cellStyle name="Coma" xfId="1" builtinId="3"/>
    <cellStyle name="Normal" xfId="0" builtinId="0"/>
    <cellStyle name="Normal 2" xfId="3"/>
    <cellStyle name="Percentatge" xfId="2" builtinId="5"/>
  </cellStyles>
  <dxfs count="0"/>
  <tableStyles count="0" defaultTableStyle="TableStyleMedium9" defaultPivotStyle="PivotStyleLight16"/>
  <colors>
    <mruColors>
      <color rgb="FF60497B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UNIVERSITAT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8087853231544031E-2"/>
          <c:y val="2.5974017120354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8367773825224"/>
          <c:y val="0.16711041786466993"/>
          <c:w val="0.81849127996056337"/>
          <c:h val="0.618327839135617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'251'!$B$22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'251'!$C$22:$G$22</c:f>
              <c:numCache>
                <c:formatCode>0.000</c:formatCode>
                <c:ptCount val="5"/>
                <c:pt idx="0">
                  <c:v>0.60676968536127984</c:v>
                </c:pt>
                <c:pt idx="1">
                  <c:v>0.67556865884891626</c:v>
                </c:pt>
                <c:pt idx="2">
                  <c:v>0.72676049969007106</c:v>
                </c:pt>
                <c:pt idx="3">
                  <c:v>0.64957723194281713</c:v>
                </c:pt>
                <c:pt idx="4">
                  <c:v>0.62175030679779753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2F5-B161-93E853F56609}"/>
            </c:ext>
          </c:extLst>
        </c:ser>
        <c:ser>
          <c:idx val="1"/>
          <c:order val="1"/>
          <c:tx>
            <c:strRef>
              <c:f>'251'!$B$23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'251'!$C$23:$G$23</c:f>
              <c:numCache>
                <c:formatCode>0.000</c:formatCode>
                <c:ptCount val="5"/>
                <c:pt idx="0">
                  <c:v>0.39323031463872016</c:v>
                </c:pt>
                <c:pt idx="1">
                  <c:v>0.32443134115108369</c:v>
                </c:pt>
                <c:pt idx="2">
                  <c:v>0.273239500309929</c:v>
                </c:pt>
                <c:pt idx="3">
                  <c:v>0.35042276805718275</c:v>
                </c:pt>
                <c:pt idx="4">
                  <c:v>0.37824969320220253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0-42F5-B161-93E853F5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229504"/>
        <c:axId val="152940928"/>
      </c:barChart>
      <c:catAx>
        <c:axId val="1022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52940928"/>
        <c:crosses val="autoZero"/>
        <c:auto val="1"/>
        <c:lblAlgn val="ctr"/>
        <c:lblOffset val="100"/>
        <c:noMultiLvlLbl val="0"/>
      </c:catAx>
      <c:valAx>
        <c:axId val="152940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0222950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ENS VINCULATS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4242298660035926E-2"/>
          <c:y val="2.5641017012915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80965477401446"/>
          <c:y val="0.16069447449543225"/>
          <c:w val="0.82891283326426302"/>
          <c:h val="0.62322107032065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'251'!$J$22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'251'!$K$21:$O$21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'251'!$K$22:$O$22</c:f>
              <c:numCache>
                <c:formatCode>#,##0.00;\(#,##0.00\)</c:formatCode>
                <c:ptCount val="5"/>
                <c:pt idx="0">
                  <c:v>0.54777597509435472</c:v>
                </c:pt>
                <c:pt idx="1">
                  <c:v>0.66162253483264322</c:v>
                </c:pt>
                <c:pt idx="2">
                  <c:v>0.32118264703414801</c:v>
                </c:pt>
                <c:pt idx="3">
                  <c:v>0.58614571990230258</c:v>
                </c:pt>
                <c:pt idx="4">
                  <c:v>0.7480448244440937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9AB-B875-9F619BF1C270}"/>
            </c:ext>
          </c:extLst>
        </c:ser>
        <c:ser>
          <c:idx val="1"/>
          <c:order val="1"/>
          <c:tx>
            <c:strRef>
              <c:f>'251'!$J$23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'251'!$K$21:$O$21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'251'!$K$23:$O$23</c:f>
              <c:numCache>
                <c:formatCode>0.00</c:formatCode>
                <c:ptCount val="5"/>
                <c:pt idx="0">
                  <c:v>0.45222402490564528</c:v>
                </c:pt>
                <c:pt idx="1">
                  <c:v>0.33837746516735684</c:v>
                </c:pt>
                <c:pt idx="2">
                  <c:v>0.67881735296585199</c:v>
                </c:pt>
                <c:pt idx="3">
                  <c:v>0.41385428009769742</c:v>
                </c:pt>
                <c:pt idx="4">
                  <c:v>0.25195517555590619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5-49AB-B875-9F619BF1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038976"/>
        <c:axId val="191040896"/>
      </c:barChart>
      <c:catAx>
        <c:axId val="1910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40896"/>
        <c:crosses val="autoZero"/>
        <c:auto val="1"/>
        <c:lblAlgn val="ctr"/>
        <c:lblOffset val="100"/>
        <c:noMultiLvlLbl val="0"/>
      </c:catAx>
      <c:valAx>
        <c:axId val="19104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389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0401813108173406E-2"/>
          <c:y val="3.2407509570857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91840260473773"/>
          <c:y val="0.19260425780110821"/>
          <c:w val="0.81895079570749851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'251'!$B$40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'251'!$C$39:$G$39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'251'!$C$40:$G$40</c:f>
              <c:numCache>
                <c:formatCode>0%</c:formatCode>
                <c:ptCount val="5"/>
                <c:pt idx="0">
                  <c:v>0.86305685262118281</c:v>
                </c:pt>
                <c:pt idx="1">
                  <c:v>0.81126316168822277</c:v>
                </c:pt>
                <c:pt idx="2">
                  <c:v>0.92313314667418378</c:v>
                </c:pt>
                <c:pt idx="3">
                  <c:v>0.9279675469441292</c:v>
                </c:pt>
                <c:pt idx="4">
                  <c:v>0.73925770000152169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D-4A94-B998-183B59F90FF1}"/>
            </c:ext>
          </c:extLst>
        </c:ser>
        <c:ser>
          <c:idx val="1"/>
          <c:order val="1"/>
          <c:tx>
            <c:strRef>
              <c:f>'251'!$B$41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'251'!$C$39:$G$39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'251'!$C$41:$G$41</c:f>
              <c:numCache>
                <c:formatCode>0%</c:formatCode>
                <c:ptCount val="5"/>
                <c:pt idx="0">
                  <c:v>0.13694314737881721</c:v>
                </c:pt>
                <c:pt idx="1">
                  <c:v>0.18873683831177718</c:v>
                </c:pt>
                <c:pt idx="2">
                  <c:v>7.6866853325816109E-2</c:v>
                </c:pt>
                <c:pt idx="3">
                  <c:v>7.203245305587086E-2</c:v>
                </c:pt>
                <c:pt idx="4">
                  <c:v>0.26074229999847831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D-4A94-B998-183B59F90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181760"/>
        <c:axId val="192183296"/>
      </c:barChart>
      <c:catAx>
        <c:axId val="1921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3296"/>
        <c:crosses val="autoZero"/>
        <c:auto val="1"/>
        <c:lblAlgn val="ctr"/>
        <c:lblOffset val="100"/>
        <c:noMultiLvlLbl val="0"/>
      </c:catAx>
      <c:valAx>
        <c:axId val="19218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1760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NO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6249868766404208E-2"/>
          <c:y val="3.703703703703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45275590551176"/>
          <c:y val="0.17871536891221934"/>
          <c:w val="0.8212139107611548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'251'!$J$40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75-4A42-855C-B6AE10EAE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'251'!$K$39:$O$39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'251'!$K$40:$O$40</c:f>
              <c:numCache>
                <c:formatCode>0%</c:formatCode>
                <c:ptCount val="5"/>
                <c:pt idx="0">
                  <c:v>0.83185754164505521</c:v>
                </c:pt>
                <c:pt idx="1">
                  <c:v>0.80143560091402188</c:v>
                </c:pt>
                <c:pt idx="2">
                  <c:v>0.68116010544686778</c:v>
                </c:pt>
                <c:pt idx="3">
                  <c:v>0.90777397788101444</c:v>
                </c:pt>
                <c:pt idx="4">
                  <c:v>0.83662690158370867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5-4A42-855C-B6AE10EAE192}"/>
            </c:ext>
          </c:extLst>
        </c:ser>
        <c:ser>
          <c:idx val="1"/>
          <c:order val="1"/>
          <c:tx>
            <c:strRef>
              <c:f>'251'!$J$41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'251'!$K$39:$O$39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'251'!$K$41:$O$41</c:f>
              <c:numCache>
                <c:formatCode>0%</c:formatCode>
                <c:ptCount val="5"/>
                <c:pt idx="0">
                  <c:v>0.16814245835494479</c:v>
                </c:pt>
                <c:pt idx="1">
                  <c:v>0.19856439908597809</c:v>
                </c:pt>
                <c:pt idx="2">
                  <c:v>0.31883989455313227</c:v>
                </c:pt>
                <c:pt idx="3">
                  <c:v>9.2226022118985604E-2</c:v>
                </c:pt>
                <c:pt idx="4">
                  <c:v>0.16337309841629127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5-4A42-855C-B6AE10EA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408576"/>
        <c:axId val="80410112"/>
      </c:barChart>
      <c:catAx>
        <c:axId val="804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10112"/>
        <c:crosses val="autoZero"/>
        <c:auto val="1"/>
        <c:lblAlgn val="ctr"/>
        <c:lblOffset val="100"/>
        <c:noMultiLvlLbl val="0"/>
      </c:catAx>
      <c:valAx>
        <c:axId val="80410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085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85723</xdr:rowOff>
    </xdr:from>
    <xdr:to>
      <xdr:col>8</xdr:col>
      <xdr:colOff>371476</xdr:colOff>
      <xdr:row>33</xdr:row>
      <xdr:rowOff>158115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19</xdr:row>
      <xdr:rowOff>76199</xdr:rowOff>
    </xdr:from>
    <xdr:to>
      <xdr:col>16</xdr:col>
      <xdr:colOff>708661</xdr:colOff>
      <xdr:row>33</xdr:row>
      <xdr:rowOff>160020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154304</xdr:rowOff>
    </xdr:from>
    <xdr:to>
      <xdr:col>8</xdr:col>
      <xdr:colOff>390525</xdr:colOff>
      <xdr:row>56</xdr:row>
      <xdr:rowOff>20955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36</xdr:row>
      <xdr:rowOff>144780</xdr:rowOff>
    </xdr:from>
    <xdr:to>
      <xdr:col>16</xdr:col>
      <xdr:colOff>716280</xdr:colOff>
      <xdr:row>56</xdr:row>
      <xdr:rowOff>12346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showGridLines="0" tabSelected="1" zoomScaleNormal="100" workbookViewId="0">
      <selection activeCell="N59" sqref="N59"/>
    </sheetView>
  </sheetViews>
  <sheetFormatPr defaultColWidth="9.109375" defaultRowHeight="13.2" x14ac:dyDescent="0.25"/>
  <cols>
    <col min="1" max="1" width="0.5546875" customWidth="1"/>
    <col min="2" max="2" width="15.44140625" customWidth="1"/>
    <col min="3" max="3" width="12.109375" customWidth="1"/>
    <col min="4" max="4" width="12.88671875" customWidth="1"/>
    <col min="5" max="5" width="12.109375" customWidth="1"/>
    <col min="6" max="6" width="12.33203125" customWidth="1"/>
    <col min="7" max="7" width="12.88671875" customWidth="1"/>
    <col min="8" max="9" width="12.33203125" customWidth="1"/>
    <col min="10" max="10" width="12.88671875" customWidth="1"/>
    <col min="11" max="12" width="12.33203125" customWidth="1"/>
    <col min="13" max="13" width="12.88671875" customWidth="1"/>
    <col min="14" max="14" width="12.33203125" customWidth="1"/>
    <col min="15" max="15" width="12.77734375" customWidth="1"/>
    <col min="16" max="17" width="12.88671875" customWidth="1"/>
    <col min="18" max="18" width="0.6640625" customWidth="1"/>
    <col min="19" max="20" width="14.109375" customWidth="1"/>
    <col min="21" max="21" width="0.5546875" customWidth="1"/>
    <col min="22" max="22" width="13.88671875" bestFit="1" customWidth="1"/>
    <col min="23" max="23" width="15" customWidth="1"/>
  </cols>
  <sheetData>
    <row r="1" spans="1:21" x14ac:dyDescent="0.25">
      <c r="A1" s="22"/>
      <c r="B1" s="23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6.5" customHeight="1" x14ac:dyDescent="0.25">
      <c r="A2" s="22"/>
      <c r="B2" s="2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9.9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.75" customHeight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21" s="2" customFormat="1" ht="22.5" customHeight="1" x14ac:dyDescent="0.25">
      <c r="A5" s="27"/>
      <c r="B5" s="65" t="s">
        <v>5</v>
      </c>
      <c r="C5" s="61">
        <v>2014</v>
      </c>
      <c r="D5" s="62"/>
      <c r="E5" s="63"/>
      <c r="F5" s="61">
        <v>2015</v>
      </c>
      <c r="G5" s="62"/>
      <c r="H5" s="63"/>
      <c r="I5" s="61">
        <v>2016</v>
      </c>
      <c r="J5" s="62"/>
      <c r="K5" s="63"/>
      <c r="L5" s="61">
        <v>2017</v>
      </c>
      <c r="M5" s="62"/>
      <c r="N5" s="63"/>
      <c r="O5" s="61">
        <v>2018</v>
      </c>
      <c r="P5" s="62"/>
      <c r="Q5" s="63"/>
      <c r="R5" s="28"/>
    </row>
    <row r="6" spans="1:21" s="2" customFormat="1" ht="26.25" customHeight="1" x14ac:dyDescent="0.25">
      <c r="A6" s="27"/>
      <c r="B6" s="65"/>
      <c r="C6" s="42" t="s">
        <v>15</v>
      </c>
      <c r="D6" s="42" t="s">
        <v>16</v>
      </c>
      <c r="E6" s="42" t="s">
        <v>4</v>
      </c>
      <c r="F6" s="42" t="s">
        <v>15</v>
      </c>
      <c r="G6" s="42" t="s">
        <v>16</v>
      </c>
      <c r="H6" s="42" t="s">
        <v>4</v>
      </c>
      <c r="I6" s="42" t="s">
        <v>15</v>
      </c>
      <c r="J6" s="42" t="s">
        <v>16</v>
      </c>
      <c r="K6" s="42" t="s">
        <v>4</v>
      </c>
      <c r="L6" s="42" t="s">
        <v>15</v>
      </c>
      <c r="M6" s="42" t="s">
        <v>16</v>
      </c>
      <c r="N6" s="42" t="s">
        <v>4</v>
      </c>
      <c r="O6" s="15" t="s">
        <v>15</v>
      </c>
      <c r="P6" s="15" t="s">
        <v>16</v>
      </c>
      <c r="Q6" s="15" t="s">
        <v>4</v>
      </c>
      <c r="R6" s="28"/>
    </row>
    <row r="7" spans="1:21" s="2" customFormat="1" ht="22.5" customHeight="1" x14ac:dyDescent="0.25">
      <c r="A7" s="27"/>
      <c r="B7" s="53" t="s">
        <v>14</v>
      </c>
      <c r="C7" s="50">
        <v>30162211</v>
      </c>
      <c r="D7" s="50">
        <v>4785905</v>
      </c>
      <c r="E7" s="50">
        <f>+C7+D7</f>
        <v>34948116</v>
      </c>
      <c r="F7" s="50">
        <v>39777384</v>
      </c>
      <c r="G7" s="50">
        <v>9254035</v>
      </c>
      <c r="H7" s="50">
        <f>+F7+G7</f>
        <v>49031419</v>
      </c>
      <c r="I7" s="50">
        <v>43657011.439999998</v>
      </c>
      <c r="J7" s="50">
        <v>3635203.77</v>
      </c>
      <c r="K7" s="50">
        <f>+I7+J7</f>
        <v>47292215.210000001</v>
      </c>
      <c r="L7" s="50">
        <v>32224021.77</v>
      </c>
      <c r="M7" s="50">
        <v>2501354</v>
      </c>
      <c r="N7" s="50">
        <f>+L7+M7</f>
        <v>34725375.769999996</v>
      </c>
      <c r="O7" s="50">
        <v>33042891.789999999</v>
      </c>
      <c r="P7" s="50">
        <v>11654501</v>
      </c>
      <c r="Q7" s="50">
        <f>+O7+P7</f>
        <v>44697392.789999999</v>
      </c>
      <c r="R7" s="28"/>
    </row>
    <row r="8" spans="1:21" s="2" customFormat="1" ht="22.5" customHeight="1" x14ac:dyDescent="0.25">
      <c r="A8" s="27"/>
      <c r="B8" s="54" t="s">
        <v>3</v>
      </c>
      <c r="C8" s="51">
        <v>19547278</v>
      </c>
      <c r="D8" s="51">
        <v>3951070</v>
      </c>
      <c r="E8" s="51">
        <f>+C8+D8</f>
        <v>23498348</v>
      </c>
      <c r="F8" s="51">
        <v>19102470</v>
      </c>
      <c r="G8" s="51">
        <v>4732845</v>
      </c>
      <c r="H8" s="51">
        <f>+F8+G8</f>
        <v>23835315</v>
      </c>
      <c r="I8" s="51">
        <v>16413687.859999999</v>
      </c>
      <c r="J8" s="51">
        <v>7682978.5899999999</v>
      </c>
      <c r="K8" s="51">
        <f>+I8+J8</f>
        <v>24096666.449999999</v>
      </c>
      <c r="L8" s="51">
        <v>17383661.789999999</v>
      </c>
      <c r="M8" s="51">
        <v>1766107</v>
      </c>
      <c r="N8" s="51">
        <f>+L8+M8</f>
        <v>19149768.789999999</v>
      </c>
      <c r="O8" s="51">
        <v>20102062.75</v>
      </c>
      <c r="P8" s="51">
        <v>3925449.05</v>
      </c>
      <c r="Q8" s="51">
        <f>+O8+P8</f>
        <v>24027511.800000001</v>
      </c>
      <c r="R8" s="28"/>
    </row>
    <row r="9" spans="1:21" s="2" customFormat="1" ht="22.5" customHeight="1" x14ac:dyDescent="0.25">
      <c r="A9" s="27"/>
      <c r="B9" s="55" t="s">
        <v>4</v>
      </c>
      <c r="C9" s="52">
        <f t="shared" ref="C9:K9" si="0">SUM(C7:C8)</f>
        <v>49709489</v>
      </c>
      <c r="D9" s="52">
        <f t="shared" si="0"/>
        <v>8736975</v>
      </c>
      <c r="E9" s="52">
        <f t="shared" si="0"/>
        <v>58446464</v>
      </c>
      <c r="F9" s="52">
        <f t="shared" si="0"/>
        <v>58879854</v>
      </c>
      <c r="G9" s="52">
        <f t="shared" si="0"/>
        <v>13986880</v>
      </c>
      <c r="H9" s="52">
        <f t="shared" si="0"/>
        <v>72866734</v>
      </c>
      <c r="I9" s="52">
        <f t="shared" si="0"/>
        <v>60070699.299999997</v>
      </c>
      <c r="J9" s="52">
        <f t="shared" si="0"/>
        <v>11318182.359999999</v>
      </c>
      <c r="K9" s="52">
        <f t="shared" si="0"/>
        <v>71388881.659999996</v>
      </c>
      <c r="L9" s="52">
        <f>SUM(L7:L8)</f>
        <v>49607683.560000002</v>
      </c>
      <c r="M9" s="52">
        <f t="shared" ref="M9:N9" si="1">SUM(M7:M8)</f>
        <v>4267461</v>
      </c>
      <c r="N9" s="52">
        <f t="shared" si="1"/>
        <v>53875144.559999995</v>
      </c>
      <c r="O9" s="52">
        <f>SUM(O7:O8)</f>
        <v>53144954.539999999</v>
      </c>
      <c r="P9" s="52">
        <f t="shared" ref="P9:Q9" si="2">SUM(P7:P8)</f>
        <v>15579950.050000001</v>
      </c>
      <c r="Q9" s="52">
        <f t="shared" si="2"/>
        <v>68724904.590000004</v>
      </c>
      <c r="R9" s="28"/>
    </row>
    <row r="10" spans="1:21" s="2" customFormat="1" ht="13.8" thickBot="1" x14ac:dyDescent="0.3">
      <c r="A10" s="27"/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8"/>
      <c r="S10" s="11"/>
      <c r="T10" s="11"/>
    </row>
    <row r="11" spans="1:21" ht="14.4" customHeight="1" x14ac:dyDescent="0.25">
      <c r="A11" s="29"/>
      <c r="B11" s="4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30"/>
      <c r="S11" s="12"/>
      <c r="T11" s="12"/>
    </row>
    <row r="12" spans="1:21" x14ac:dyDescent="0.25">
      <c r="A12" s="29"/>
      <c r="B12" s="18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1"/>
    </row>
    <row r="13" spans="1:21" x14ac:dyDescent="0.25">
      <c r="A13" s="29"/>
      <c r="B13" s="18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1"/>
    </row>
    <row r="14" spans="1:21" x14ac:dyDescent="0.25">
      <c r="A14" s="29"/>
      <c r="B14" s="18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1"/>
    </row>
    <row r="15" spans="1:21" x14ac:dyDescent="0.25">
      <c r="A15" s="29"/>
      <c r="B15" s="20" t="s">
        <v>12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31"/>
    </row>
    <row r="16" spans="1:21" ht="3.75" customHeight="1" x14ac:dyDescent="0.25">
      <c r="A16" s="3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/>
    </row>
    <row r="17" spans="1:2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2" customFormat="1" x14ac:dyDescent="0.25">
      <c r="B19" s="23" t="s">
        <v>7</v>
      </c>
    </row>
    <row r="20" spans="1:22" s="1" customFormat="1" x14ac:dyDescent="0.25">
      <c r="B20" s="7"/>
      <c r="C20" s="64" t="s">
        <v>1</v>
      </c>
      <c r="D20" s="64"/>
      <c r="E20" s="64"/>
      <c r="F20" s="10"/>
      <c r="G20" s="10"/>
      <c r="H20" s="7"/>
      <c r="I20" s="7"/>
      <c r="J20" s="64" t="s">
        <v>0</v>
      </c>
      <c r="K20" s="64"/>
      <c r="L20" s="64"/>
      <c r="M20" s="64"/>
      <c r="N20" s="64"/>
      <c r="O20" s="33"/>
      <c r="P20" s="33"/>
      <c r="Q20" s="33"/>
      <c r="R20" s="7"/>
      <c r="S20" s="7"/>
      <c r="T20" s="34"/>
      <c r="U20" s="35"/>
      <c r="V20" s="36"/>
    </row>
    <row r="21" spans="1:22" s="1" customFormat="1" x14ac:dyDescent="0.25">
      <c r="A21" s="56"/>
      <c r="B21" s="7"/>
      <c r="C21" s="7">
        <f>C5</f>
        <v>2014</v>
      </c>
      <c r="D21" s="7">
        <f>F5</f>
        <v>2015</v>
      </c>
      <c r="E21" s="7">
        <f>I5</f>
        <v>2016</v>
      </c>
      <c r="F21" s="7">
        <f>L5</f>
        <v>2017</v>
      </c>
      <c r="G21" s="7">
        <f>O5</f>
        <v>2018</v>
      </c>
      <c r="H21" s="7"/>
      <c r="J21" s="7"/>
      <c r="K21" s="7">
        <f>C5</f>
        <v>2014</v>
      </c>
      <c r="L21" s="7">
        <f>F5</f>
        <v>2015</v>
      </c>
      <c r="M21" s="7">
        <f>I5</f>
        <v>2016</v>
      </c>
      <c r="N21" s="7">
        <f>L5</f>
        <v>2017</v>
      </c>
      <c r="O21" s="7">
        <f>O5</f>
        <v>2018</v>
      </c>
      <c r="Q21" s="7"/>
      <c r="R21" s="7"/>
      <c r="S21" s="7"/>
      <c r="T21" s="7"/>
      <c r="U21" s="46"/>
    </row>
    <row r="22" spans="1:22" s="1" customFormat="1" x14ac:dyDescent="0.25">
      <c r="A22" s="56"/>
      <c r="B22" s="7" t="s">
        <v>14</v>
      </c>
      <c r="C22" s="8">
        <f>C7/C9</f>
        <v>0.60676968536127984</v>
      </c>
      <c r="D22" s="8">
        <f>F7/F9</f>
        <v>0.67556865884891626</v>
      </c>
      <c r="E22" s="8">
        <f>I7/I9</f>
        <v>0.72676049969007106</v>
      </c>
      <c r="F22" s="8">
        <f>L7/L9</f>
        <v>0.64957723194281713</v>
      </c>
      <c r="G22" s="8">
        <f>O7/O9</f>
        <v>0.62175030679779753</v>
      </c>
      <c r="H22" s="8"/>
      <c r="J22" s="7" t="s">
        <v>14</v>
      </c>
      <c r="K22" s="9">
        <f>D7/D9</f>
        <v>0.54777597509435472</v>
      </c>
      <c r="L22" s="9">
        <f>G7/G9</f>
        <v>0.66162253483264322</v>
      </c>
      <c r="M22" s="9">
        <f>J7/J9</f>
        <v>0.32118264703414801</v>
      </c>
      <c r="N22" s="9">
        <f>M7/M9</f>
        <v>0.58614571990230258</v>
      </c>
      <c r="O22" s="9">
        <f>P7/P9</f>
        <v>0.7480448244440937</v>
      </c>
      <c r="Q22" s="9"/>
      <c r="R22" s="7"/>
      <c r="S22" s="7"/>
      <c r="T22" s="7"/>
      <c r="U22" s="46"/>
    </row>
    <row r="23" spans="1:22" s="1" customFormat="1" x14ac:dyDescent="0.25">
      <c r="A23" s="56"/>
      <c r="B23" s="7" t="s">
        <v>3</v>
      </c>
      <c r="C23" s="8">
        <f>C8/C9</f>
        <v>0.39323031463872016</v>
      </c>
      <c r="D23" s="8">
        <f>F8/F9</f>
        <v>0.32443134115108369</v>
      </c>
      <c r="E23" s="8">
        <f>I8/I9</f>
        <v>0.273239500309929</v>
      </c>
      <c r="F23" s="8">
        <f>L8/L9</f>
        <v>0.35042276805718275</v>
      </c>
      <c r="G23" s="8">
        <f>O8/O9</f>
        <v>0.37824969320220253</v>
      </c>
      <c r="H23" s="8"/>
      <c r="J23" s="7" t="s">
        <v>3</v>
      </c>
      <c r="K23" s="37">
        <f>D8/D9</f>
        <v>0.45222402490564528</v>
      </c>
      <c r="L23" s="37">
        <f>G8/G9</f>
        <v>0.33837746516735684</v>
      </c>
      <c r="M23" s="37">
        <f>J8/J9</f>
        <v>0.67881735296585199</v>
      </c>
      <c r="N23" s="37">
        <f>M8/M9</f>
        <v>0.41385428009769742</v>
      </c>
      <c r="O23" s="37">
        <f>P8/P9</f>
        <v>0.25195517555590619</v>
      </c>
      <c r="Q23" s="37"/>
      <c r="R23" s="38"/>
      <c r="S23" s="7"/>
      <c r="T23" s="7"/>
      <c r="U23" s="46"/>
    </row>
    <row r="24" spans="1:22" s="36" customFormat="1" x14ac:dyDescent="0.25">
      <c r="B24" s="13"/>
      <c r="C24" s="13"/>
      <c r="D24" s="13"/>
      <c r="E24" s="13"/>
      <c r="F24" s="13"/>
      <c r="G24" s="13"/>
      <c r="H24" s="13"/>
      <c r="I24" s="13"/>
      <c r="J24" s="44"/>
      <c r="K24" s="44"/>
      <c r="L24" s="44"/>
      <c r="M24" s="44"/>
      <c r="N24" s="44"/>
      <c r="O24" s="44"/>
      <c r="P24" s="44"/>
      <c r="Q24" s="44"/>
      <c r="R24" s="13"/>
      <c r="S24" s="13"/>
      <c r="T24" s="13"/>
    </row>
    <row r="25" spans="1:22" s="36" customFormat="1" x14ac:dyDescent="0.25">
      <c r="B25" s="13"/>
      <c r="C25" s="45"/>
      <c r="D25" s="45"/>
      <c r="E25" s="45"/>
      <c r="F25" s="45"/>
      <c r="G25" s="45"/>
      <c r="H25" s="4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2" s="36" customForma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2" s="36" customForma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2" s="36" customForma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2" s="36" customForma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s="36" customFormat="1" ht="72.75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s="36" customForma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s="36" customForma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s="36" customForma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s="36" customForma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s="36" customFormat="1" ht="25.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s="36" customFormat="1" ht="30" customHeight="1" x14ac:dyDescent="0.25">
      <c r="B36" s="60" t="s">
        <v>6</v>
      </c>
      <c r="C36" s="60"/>
      <c r="D36" s="60"/>
      <c r="E36" s="60"/>
      <c r="F36" s="60"/>
      <c r="G36" s="60"/>
      <c r="H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s="36" customForma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s="3" customFormat="1" x14ac:dyDescent="0.25">
      <c r="B38" s="5"/>
      <c r="C38" s="57" t="s">
        <v>2</v>
      </c>
      <c r="D38" s="5"/>
      <c r="E38" s="5"/>
      <c r="F38" s="5"/>
      <c r="G38" s="5"/>
      <c r="H38" s="6"/>
      <c r="I38" s="47"/>
      <c r="J38" s="47" t="s">
        <v>3</v>
      </c>
      <c r="K38" s="47"/>
      <c r="L38" s="47"/>
      <c r="M38" s="6"/>
      <c r="N38" s="6"/>
      <c r="O38" s="6"/>
      <c r="P38" s="6"/>
      <c r="Q38" s="6"/>
      <c r="R38" s="6"/>
      <c r="S38" s="6"/>
      <c r="T38" s="6"/>
    </row>
    <row r="39" spans="2:20" s="3" customFormat="1" x14ac:dyDescent="0.25">
      <c r="B39" s="5"/>
      <c r="C39" s="58">
        <f>C5</f>
        <v>2014</v>
      </c>
      <c r="D39" s="58">
        <f>F5</f>
        <v>2015</v>
      </c>
      <c r="E39" s="58">
        <f>I5</f>
        <v>2016</v>
      </c>
      <c r="F39" s="58">
        <f>L5</f>
        <v>2017</v>
      </c>
      <c r="G39" s="5">
        <f>O5</f>
        <v>2018</v>
      </c>
      <c r="I39" s="6"/>
      <c r="J39" s="48"/>
      <c r="K39" s="48">
        <f>C5</f>
        <v>2014</v>
      </c>
      <c r="L39" s="48">
        <f>F5</f>
        <v>2015</v>
      </c>
      <c r="M39" s="48">
        <f>I5</f>
        <v>2016</v>
      </c>
      <c r="N39" s="48">
        <f>L5</f>
        <v>2017</v>
      </c>
      <c r="O39" s="48">
        <f>O5</f>
        <v>2018</v>
      </c>
      <c r="P39" s="48"/>
      <c r="Q39" s="48"/>
      <c r="R39" s="6"/>
      <c r="S39" s="6"/>
      <c r="T39" s="6"/>
    </row>
    <row r="40" spans="2:20" s="3" customFormat="1" x14ac:dyDescent="0.25">
      <c r="B40" s="5" t="s">
        <v>1</v>
      </c>
      <c r="C40" s="59">
        <f>C7/E7</f>
        <v>0.86305685262118281</v>
      </c>
      <c r="D40" s="59">
        <f>F7/H7</f>
        <v>0.81126316168822277</v>
      </c>
      <c r="E40" s="59">
        <f>I7/K7</f>
        <v>0.92313314667418378</v>
      </c>
      <c r="F40" s="59">
        <f>L7/N7</f>
        <v>0.9279675469441292</v>
      </c>
      <c r="G40" s="59">
        <f>O7/Q7</f>
        <v>0.73925770000152169</v>
      </c>
      <c r="J40" s="6" t="s">
        <v>1</v>
      </c>
      <c r="K40" s="49">
        <f>C8/E8</f>
        <v>0.83185754164505521</v>
      </c>
      <c r="L40" s="49">
        <f>F8/H8</f>
        <v>0.80143560091402188</v>
      </c>
      <c r="M40" s="49">
        <f>I8/K8</f>
        <v>0.68116010544686778</v>
      </c>
      <c r="N40" s="49">
        <f>L8/N8</f>
        <v>0.90777397788101444</v>
      </c>
      <c r="O40" s="49">
        <f>O8/Q8</f>
        <v>0.83662690158370867</v>
      </c>
      <c r="P40" s="49"/>
      <c r="Q40" s="49"/>
      <c r="R40" s="6"/>
      <c r="S40" s="6"/>
      <c r="T40" s="6"/>
    </row>
    <row r="41" spans="2:20" s="3" customFormat="1" x14ac:dyDescent="0.25">
      <c r="B41" s="5" t="s">
        <v>0</v>
      </c>
      <c r="C41" s="59">
        <f>D7/E7</f>
        <v>0.13694314737881721</v>
      </c>
      <c r="D41" s="59">
        <f>G7/H7</f>
        <v>0.18873683831177718</v>
      </c>
      <c r="E41" s="59">
        <f>J7/K7</f>
        <v>7.6866853325816109E-2</v>
      </c>
      <c r="F41" s="59">
        <f>M7/N7</f>
        <v>7.203245305587086E-2</v>
      </c>
      <c r="G41" s="59">
        <f>P7/Q7</f>
        <v>0.26074229999847831</v>
      </c>
      <c r="J41" s="6" t="s">
        <v>0</v>
      </c>
      <c r="K41" s="49">
        <f>D8/E8</f>
        <v>0.16814245835494479</v>
      </c>
      <c r="L41" s="49">
        <f>G8/H8</f>
        <v>0.19856439908597809</v>
      </c>
      <c r="M41" s="49">
        <f>J8/K8</f>
        <v>0.31883989455313227</v>
      </c>
      <c r="N41" s="49">
        <f>M8/N8</f>
        <v>9.2226022118985604E-2</v>
      </c>
      <c r="O41" s="49">
        <f>P8/Q8</f>
        <v>0.16337309841629127</v>
      </c>
      <c r="P41" s="49"/>
      <c r="Q41" s="49"/>
      <c r="R41" s="6"/>
      <c r="S41" s="6"/>
      <c r="T41" s="6"/>
    </row>
    <row r="42" spans="2:20" s="36" customForma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20" s="36" customFormat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s="36" customForma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0" s="36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s="36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s="36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s="36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s="36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s="36" customForma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s="36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s="36" customForma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s="36" customForma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s="36" customFormat="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s="36" customFormat="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s="36" customForma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s="36" customFormat="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s="36" customFormat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s="36" customFormat="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s="36" customForma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2:20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0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2:20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2:20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2:20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2:20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2:20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2:20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2:20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2:20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2:20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2:20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2:20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2:20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2:20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2:20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2:20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2:20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2:20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2:20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2:20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2:20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2:20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2:20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2:20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2:20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2:20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2:20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2:20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2:20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2:20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2:20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2:20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2:20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2:20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2:20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2:20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2:20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2:20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</sheetData>
  <mergeCells count="9">
    <mergeCell ref="B36:H36"/>
    <mergeCell ref="O5:Q5"/>
    <mergeCell ref="L5:N5"/>
    <mergeCell ref="C20:E20"/>
    <mergeCell ref="J20:N20"/>
    <mergeCell ref="B5:B6"/>
    <mergeCell ref="C5:E5"/>
    <mergeCell ref="F5:H5"/>
    <mergeCell ref="I5:K5"/>
  </mergeCells>
  <pageMargins left="0.9055118110236221" right="0.15748031496062992" top="0.27559055118110237" bottom="0.16" header="0" footer="0"/>
  <pageSetup paperSize="9" scale="74" orientation="landscape" r:id="rId1"/>
  <headerFooter alignWithMargins="0"/>
  <drawing r:id="rId2"/>
  <webPublishItems count="8">
    <webPublishItem id="4698" divId="2_5_1_4698" sourceType="range" sourceRef="A1:R57" destinationFile="\\gpaq\gpaqssl\lldades\indicadors\2017\2_5_1.htm"/>
    <webPublishItem id="22072" divId="2_5_1_22072" sourceType="range" sourceRef="A3:Q57" destinationFile="\\gpaq\gpaqssl\lldades\indicadors\2018\2_5_1.htm"/>
    <webPublishItem id="27351" divId="2_5_1_27351" sourceType="range" sourceRef="A3:R57" destinationFile="\\gpaq\gpaqssl\lldades\indicadors\2018\2_5_1.htm"/>
    <webPublishItem id="14423" divId="2_5_1_14423" sourceType="range" sourceRef="A3:S57" destinationFile="\\gpaq\gpaqssl\lldades\indicadors\2018\2_5_1.htm"/>
    <webPublishItem id="24932" divId="2_5_1_24932" sourceType="range" sourceRef="A4:R57" destinationFile="\\gpaq\gpaqssl\lldades\indicadors\2018\2_5_1.htm"/>
    <webPublishItem id="8371" divId="2_5_1_8371" sourceType="range" sourceRef="A4:R58" destinationFile="\\gpaq\gpaqssl\lldades\indicadors\2018\2_5_1.htm"/>
    <webPublishItem id="5277" divId="2_5_1_5277" sourceType="range" sourceRef="A4:U57" destinationFile="\\gpaq\gpaqssl\lldades\indicadors\2016\2_5_1.htm"/>
    <webPublishItem id="13475" divId="2_5_1_13475" sourceType="range" sourceRef="A4:U60" destinationFile="G:\GPAQ\GPAQ-COMU\Estadístiques internes\LLIBREDA\Lldades 2017\apartats\Per penjar\2015\2_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251</vt:lpstr>
      <vt:lpstr>'251'!Àrea_d'impressió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2011-09-02T11:22:01Z</cp:lastPrinted>
  <dcterms:created xsi:type="dcterms:W3CDTF">2011-09-02T07:33:06Z</dcterms:created>
  <dcterms:modified xsi:type="dcterms:W3CDTF">2019-12-04T08:23:02Z</dcterms:modified>
</cp:coreProperties>
</file>