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-132" yWindow="6048" windowWidth="28800" windowHeight="6852"/>
  </bookViews>
  <sheets>
    <sheet name="518" sheetId="1" r:id="rId1"/>
  </sheets>
  <definedNames>
    <definedName name="_1Àrea_d_impressió" localSheetId="0">'518'!$A$1:$N$3</definedName>
    <definedName name="_xlnm.Print_Area" localSheetId="0">'518'!$A$1:$O$38</definedName>
  </definedNames>
  <calcPr calcId="162913"/>
</workbook>
</file>

<file path=xl/calcChain.xml><?xml version="1.0" encoding="utf-8"?>
<calcChain xmlns="http://schemas.openxmlformats.org/spreadsheetml/2006/main">
  <c r="D15" i="1" l="1"/>
  <c r="D8" i="1"/>
  <c r="D9" i="1"/>
  <c r="D10" i="1"/>
  <c r="D11" i="1"/>
  <c r="D12" i="1"/>
  <c r="D13" i="1"/>
  <c r="D14" i="1"/>
  <c r="D7" i="1"/>
  <c r="D6" i="1"/>
  <c r="K14" i="1"/>
  <c r="C15" i="1"/>
  <c r="I6" i="1" l="1"/>
  <c r="G6" i="1"/>
  <c r="G15" i="1" l="1"/>
  <c r="N15" i="1"/>
  <c r="L15" i="1"/>
  <c r="J15" i="1"/>
  <c r="O14" i="1"/>
  <c r="L14" i="1"/>
  <c r="M14" i="1" s="1"/>
  <c r="G14" i="1"/>
  <c r="E14" i="1"/>
  <c r="O13" i="1"/>
  <c r="L13" i="1"/>
  <c r="M13" i="1" s="1"/>
  <c r="I13" i="1"/>
  <c r="G13" i="1"/>
  <c r="E13" i="1"/>
  <c r="O12" i="1"/>
  <c r="L12" i="1"/>
  <c r="M12" i="1" s="1"/>
  <c r="I12" i="1"/>
  <c r="G12" i="1"/>
  <c r="E12" i="1"/>
  <c r="O11" i="1"/>
  <c r="L11" i="1"/>
  <c r="M11" i="1" s="1"/>
  <c r="I11" i="1"/>
  <c r="G11" i="1"/>
  <c r="E11" i="1"/>
  <c r="O10" i="1"/>
  <c r="L10" i="1"/>
  <c r="M10" i="1" s="1"/>
  <c r="I10" i="1"/>
  <c r="G10" i="1"/>
  <c r="E10" i="1"/>
  <c r="O9" i="1"/>
  <c r="L9" i="1"/>
  <c r="M9" i="1" s="1"/>
  <c r="I9" i="1"/>
  <c r="G9" i="1"/>
  <c r="E9" i="1"/>
  <c r="O8" i="1"/>
  <c r="L8" i="1"/>
  <c r="M8" i="1" s="1"/>
  <c r="I8" i="1"/>
  <c r="G8" i="1"/>
  <c r="E8" i="1"/>
  <c r="O7" i="1"/>
  <c r="L7" i="1"/>
  <c r="M7" i="1" s="1"/>
  <c r="I7" i="1"/>
  <c r="G7" i="1"/>
  <c r="E7" i="1"/>
  <c r="O6" i="1"/>
  <c r="L6" i="1"/>
  <c r="M6" i="1" s="1"/>
  <c r="E6" i="1"/>
  <c r="K15" i="1" l="1"/>
  <c r="I15" i="1"/>
  <c r="M15" i="1"/>
  <c r="O15" i="1"/>
  <c r="E15" i="1"/>
</calcChain>
</file>

<file path=xl/sharedStrings.xml><?xml version="1.0" encoding="utf-8"?>
<sst xmlns="http://schemas.openxmlformats.org/spreadsheetml/2006/main" count="36" uniqueCount="31">
  <si>
    <t>ENERGIA</t>
  </si>
  <si>
    <t>ELECTRICITAT</t>
  </si>
  <si>
    <t>kWh totals</t>
  </si>
  <si>
    <t xml:space="preserve">Consum de recursos per campus i per superfície </t>
  </si>
  <si>
    <t>kWh/m2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</si>
  <si>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</si>
  <si>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</si>
  <si>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</si>
  <si>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</si>
  <si>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</si>
  <si>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</si>
  <si>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</si>
  <si>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TOTAL UPC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</si>
  <si>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</si>
  <si>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kWh/m</t>
    </r>
    <r>
      <rPr>
        <b/>
        <vertAlign val="superscript"/>
        <sz val="10"/>
        <color theme="0"/>
        <rFont val="Arial"/>
        <family val="2"/>
      </rPr>
      <t>2</t>
    </r>
  </si>
  <si>
    <r>
      <t>Tn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totals</t>
    </r>
  </si>
  <si>
    <r>
      <t>Kg 
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</si>
  <si>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totals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</si>
  <si>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</si>
  <si>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t>CAMPUS</t>
  </si>
  <si>
    <r>
      <t>AIGUA m</t>
    </r>
    <r>
      <rPr>
        <b/>
        <vertAlign val="superscript"/>
        <sz val="10"/>
        <color theme="0"/>
        <rFont val="Arial"/>
        <family val="2"/>
      </rPr>
      <t>3</t>
    </r>
  </si>
  <si>
    <t xml:space="preserve">Electricitat </t>
  </si>
  <si>
    <t>Gas</t>
  </si>
  <si>
    <t>NORD (Barcelona)</t>
  </si>
  <si>
    <t>Podeu trobar més informació  a http://www.upc.edu/sirena i a http://www.upc.edu/energia2020</t>
  </si>
  <si>
    <t>GAS</t>
  </si>
  <si>
    <t>CLIMA</t>
  </si>
  <si>
    <t>SUPERFÍCIES ÚTILS</t>
  </si>
  <si>
    <t>DIAGONAL BESÒS</t>
  </si>
  <si>
    <r>
      <t>Co</t>
    </r>
    <r>
      <rPr>
        <vertAlign val="subscript"/>
        <sz val="10"/>
        <color theme="0"/>
        <rFont val="Arial"/>
        <family val="2"/>
      </rPr>
      <t xml:space="preserve">2 </t>
    </r>
    <r>
      <rPr>
        <sz val="10"/>
        <color theme="0"/>
        <rFont val="Arial"/>
        <family val="2"/>
      </rPr>
      <t>(Tn)</t>
    </r>
  </si>
  <si>
    <r>
      <t>Aigua (m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</si>
</sst>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0"/>
      <name val="Arial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vertAlign val="subscript"/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name val="Arial"/>
      <family val="2"/>
    </font>
    <font>
      <b/>
      <sz val="11"/>
      <color theme="4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-0.499984740745262"/>
      </top>
      <bottom/>
      <diagonal/>
    </border>
    <border>
      <left style="thin">
        <color theme="0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/>
      <bottom style="thin">
        <color theme="4" tint="-0.499984740745262"/>
      </bottom>
      <diagonal/>
    </border>
  </borders>
  <cellStyleXfs count="5">
    <xf numFmtId="0" fontId="0" fillId="0" borderId="0"/>
    <xf numFmtId="0" fontId="1" fillId="2" borderId="1">
      <alignment horizontal="left" vertical="center"/>
    </xf>
    <xf numFmtId="0" fontId="2" fillId="3" borderId="1">
      <alignment horizontal="left" vertical="center"/>
    </xf>
    <xf numFmtId="0" fontId="3" fillId="4" borderId="1">
      <alignment horizontal="center" vertical="center" wrapText="1"/>
    </xf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4" fillId="5" borderId="0" xfId="0" applyFont="1" applyFill="1"/>
    <xf numFmtId="0" fontId="9" fillId="5" borderId="0" xfId="0" applyFont="1" applyFill="1"/>
    <xf numFmtId="0" fontId="10" fillId="6" borderId="0" xfId="0" applyFont="1" applyFill="1"/>
    <xf numFmtId="0" fontId="9" fillId="5" borderId="5" xfId="0" applyFont="1" applyFill="1" applyBorder="1"/>
    <xf numFmtId="0" fontId="9" fillId="5" borderId="6" xfId="0" applyFont="1" applyFill="1" applyBorder="1"/>
    <xf numFmtId="3" fontId="9" fillId="5" borderId="6" xfId="0" applyNumberFormat="1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0" fillId="0" borderId="8" xfId="0" applyBorder="1"/>
    <xf numFmtId="0" fontId="4" fillId="5" borderId="8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" fontId="5" fillId="7" borderId="2" xfId="4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3" fontId="11" fillId="8" borderId="2" xfId="4" applyNumberFormat="1" applyFont="1" applyFill="1" applyBorder="1" applyAlignment="1">
      <alignment horizontal="right" vertical="center"/>
    </xf>
    <xf numFmtId="3" fontId="11" fillId="8" borderId="2" xfId="0" applyNumberFormat="1" applyFont="1" applyFill="1" applyBorder="1" applyAlignment="1">
      <alignment horizontal="right" vertical="center"/>
    </xf>
    <xf numFmtId="4" fontId="11" fillId="8" borderId="3" xfId="0" applyNumberFormat="1" applyFont="1" applyFill="1" applyBorder="1" applyAlignment="1">
      <alignment horizontal="right" vertical="center"/>
    </xf>
    <xf numFmtId="3" fontId="11" fillId="9" borderId="2" xfId="4" applyNumberFormat="1" applyFont="1" applyFill="1" applyBorder="1" applyAlignment="1">
      <alignment horizontal="right" vertical="center"/>
    </xf>
    <xf numFmtId="3" fontId="11" fillId="9" borderId="2" xfId="0" applyNumberFormat="1" applyFont="1" applyFill="1" applyBorder="1" applyAlignment="1">
      <alignment horizontal="right" vertical="center"/>
    </xf>
    <xf numFmtId="4" fontId="11" fillId="9" borderId="3" xfId="0" applyNumberFormat="1" applyFont="1" applyFill="1" applyBorder="1" applyAlignment="1">
      <alignment horizontal="right" vertical="center"/>
    </xf>
    <xf numFmtId="0" fontId="9" fillId="6" borderId="0" xfId="0" applyFont="1" applyFill="1"/>
    <xf numFmtId="0" fontId="8" fillId="6" borderId="0" xfId="0" applyFont="1" applyFill="1"/>
    <xf numFmtId="0" fontId="8" fillId="5" borderId="0" xfId="0" applyFont="1" applyFill="1"/>
    <xf numFmtId="164" fontId="8" fillId="5" borderId="0" xfId="0" applyNumberFormat="1" applyFont="1" applyFill="1"/>
    <xf numFmtId="0" fontId="11" fillId="8" borderId="2" xfId="0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right"/>
    </xf>
    <xf numFmtId="0" fontId="10" fillId="6" borderId="0" xfId="2" applyFont="1" applyFill="1" applyBorder="1" applyAlignment="1">
      <alignment vertical="center"/>
    </xf>
    <xf numFmtId="3" fontId="10" fillId="6" borderId="0" xfId="2" applyNumberFormat="1" applyFont="1" applyFill="1" applyBorder="1" applyAlignment="1">
      <alignment vertical="center"/>
    </xf>
    <xf numFmtId="0" fontId="10" fillId="6" borderId="0" xfId="0" applyFont="1" applyFill="1" applyBorder="1"/>
    <xf numFmtId="3" fontId="10" fillId="0" borderId="0" xfId="2" applyNumberFormat="1" applyFont="1" applyFill="1" applyBorder="1" applyAlignment="1">
      <alignment vertical="center"/>
    </xf>
    <xf numFmtId="0" fontId="15" fillId="5" borderId="0" xfId="0" applyFont="1" applyFill="1"/>
    <xf numFmtId="3" fontId="11" fillId="8" borderId="2" xfId="4" applyNumberFormat="1" applyFont="1" applyFill="1" applyBorder="1" applyAlignment="1">
      <alignment horizontal="left" vertical="center"/>
    </xf>
    <xf numFmtId="0" fontId="4" fillId="5" borderId="11" xfId="0" applyFont="1" applyFill="1" applyBorder="1"/>
    <xf numFmtId="0" fontId="4" fillId="5" borderId="12" xfId="0" applyFont="1" applyFill="1" applyBorder="1"/>
    <xf numFmtId="0" fontId="9" fillId="5" borderId="13" xfId="0" applyFont="1" applyFill="1" applyBorder="1"/>
    <xf numFmtId="3" fontId="5" fillId="0" borderId="16" xfId="4" applyNumberFormat="1" applyFont="1" applyFill="1" applyBorder="1" applyAlignment="1">
      <alignment vertical="center"/>
    </xf>
    <xf numFmtId="0" fontId="4" fillId="5" borderId="17" xfId="0" applyFont="1" applyFill="1" applyBorder="1"/>
    <xf numFmtId="0" fontId="9" fillId="5" borderId="18" xfId="0" applyFont="1" applyFill="1" applyBorder="1"/>
    <xf numFmtId="0" fontId="4" fillId="5" borderId="0" xfId="0" applyFont="1" applyFill="1" applyBorder="1"/>
    <xf numFmtId="0" fontId="4" fillId="5" borderId="19" xfId="0" applyFont="1" applyFill="1" applyBorder="1"/>
    <xf numFmtId="0" fontId="4" fillId="5" borderId="20" xfId="0" applyFont="1" applyFill="1" applyBorder="1"/>
    <xf numFmtId="3" fontId="11" fillId="8" borderId="2" xfId="0" quotePrefix="1" applyNumberFormat="1" applyFont="1" applyFill="1" applyBorder="1" applyAlignment="1">
      <alignment horizontal="center" vertical="center"/>
    </xf>
    <xf numFmtId="3" fontId="11" fillId="9" borderId="2" xfId="0" quotePrefix="1" applyNumberFormat="1" applyFont="1" applyFill="1" applyBorder="1" applyAlignment="1">
      <alignment horizontal="center" vertical="center"/>
    </xf>
    <xf numFmtId="3" fontId="11" fillId="8" borderId="2" xfId="0" applyNumberFormat="1" applyFont="1" applyFill="1" applyBorder="1" applyAlignment="1">
      <alignment horizontal="center" vertical="center"/>
    </xf>
    <xf numFmtId="0" fontId="5" fillId="7" borderId="14" xfId="3" applyFont="1" applyFill="1" applyBorder="1" applyAlignment="1">
      <alignment horizontal="center" vertical="center" wrapText="1"/>
    </xf>
    <xf numFmtId="0" fontId="5" fillId="7" borderId="15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7" borderId="16" xfId="3" applyFont="1" applyFill="1" applyBorder="1" applyAlignment="1">
      <alignment horizontal="center" vertical="center" wrapText="1"/>
    </xf>
    <xf numFmtId="0" fontId="5" fillId="7" borderId="4" xfId="3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left"/>
    </xf>
    <xf numFmtId="0" fontId="12" fillId="5" borderId="4" xfId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5" fillId="6" borderId="0" xfId="0" applyFont="1" applyFill="1" applyAlignment="1">
      <alignment horizontal="left"/>
    </xf>
  </cellXfs>
  <cellStyles count="5">
    <cellStyle name="CMenuIzqTotal2" xfId="1"/>
    <cellStyle name="Coma" xfId="4" builtinId="3"/>
    <cellStyle name="fSubTitulo" xfId="2"/>
    <cellStyle name="fTitulo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</a:t>
            </a:r>
            <a:r>
              <a:rPr lang="ca-ES" sz="105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 d'Energia (kWh)</a:t>
            </a:r>
            <a:endParaRPr lang="ca-ES" sz="105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'518'!$D$21</c:f>
              <c:strCache>
                <c:ptCount val="1"/>
                <c:pt idx="0">
                  <c:v>Electricitat 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'518'!$C$22:$C$26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'518'!$D$22:$D$26</c:f>
              <c:numCache>
                <c:formatCode>#,##0</c:formatCode>
                <c:ptCount val="5"/>
                <c:pt idx="0">
                  <c:v>31354841</c:v>
                </c:pt>
                <c:pt idx="1">
                  <c:v>29958213.96875</c:v>
                </c:pt>
                <c:pt idx="2">
                  <c:v>27682421.657918502</c:v>
                </c:pt>
                <c:pt idx="3">
                  <c:v>27258177</c:v>
                </c:pt>
                <c:pt idx="4">
                  <c:v>28355373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2D-40A4-9F5D-CE981ED50315}"/>
            </c:ext>
          </c:extLst>
        </c:ser>
        <c:ser>
          <c:idx val="1"/>
          <c:order val="1"/>
          <c:tx>
            <c:strRef>
              <c:f>'518'!$E$21</c:f>
              <c:strCache>
                <c:ptCount val="1"/>
                <c:pt idx="0">
                  <c:v>Gas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'518'!$C$22:$C$26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'518'!$E$22:$E$26</c:f>
              <c:numCache>
                <c:formatCode>#,##0</c:formatCode>
                <c:ptCount val="5"/>
                <c:pt idx="0">
                  <c:v>13753576</c:v>
                </c:pt>
                <c:pt idx="1">
                  <c:v>13282642</c:v>
                </c:pt>
                <c:pt idx="2">
                  <c:v>11441025</c:v>
                </c:pt>
                <c:pt idx="3">
                  <c:v>10127600</c:v>
                </c:pt>
                <c:pt idx="4">
                  <c:v>11526388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D-40A4-9F5D-CE981ED50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69088"/>
        <c:axId val="69770624"/>
      </c:lineChart>
      <c:catAx>
        <c:axId val="697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9770624"/>
        <c:crosses val="autoZero"/>
        <c:auto val="1"/>
        <c:lblAlgn val="ctr"/>
        <c:lblOffset val="100"/>
        <c:noMultiLvlLbl val="0"/>
      </c:catAx>
      <c:valAx>
        <c:axId val="6977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9769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Evolució</a:t>
            </a:r>
            <a:r>
              <a:rPr lang="en-US" baseline="0">
                <a:solidFill>
                  <a:schemeClr val="accent1">
                    <a:lumMod val="50000"/>
                  </a:schemeClr>
                </a:solidFill>
              </a:rPr>
              <a:t> emissions de </a:t>
            </a: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Co</a:t>
            </a:r>
            <a:r>
              <a:rPr lang="en-US" baseline="-25000">
                <a:solidFill>
                  <a:schemeClr val="accent1">
                    <a:lumMod val="50000"/>
                  </a:schemeClr>
                </a:solidFill>
              </a:rPr>
              <a:t>2</a:t>
            </a: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 (Tn)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'518'!$F$21</c:f>
              <c:strCache>
                <c:ptCount val="1"/>
                <c:pt idx="0">
                  <c:v>Co2 (Tn)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'518'!$C$22:$C$26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'518'!$F$22:$F$26</c:f>
              <c:numCache>
                <c:formatCode>#,##0</c:formatCode>
                <c:ptCount val="5"/>
                <c:pt idx="0">
                  <c:v>10916.154107</c:v>
                </c:pt>
                <c:pt idx="1">
                  <c:v>10456.1318996563</c:v>
                </c:pt>
                <c:pt idx="2">
                  <c:v>9460</c:v>
                </c:pt>
                <c:pt idx="3">
                  <c:v>9152</c:v>
                </c:pt>
                <c:pt idx="4">
                  <c:v>10808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C-4F03-95EF-E07AE6D8E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07776"/>
        <c:axId val="72509312"/>
      </c:lineChart>
      <c:catAx>
        <c:axId val="725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2509312"/>
        <c:crosses val="autoZero"/>
        <c:auto val="1"/>
        <c:lblAlgn val="ctr"/>
        <c:lblOffset val="100"/>
        <c:noMultiLvlLbl val="0"/>
      </c:catAx>
      <c:valAx>
        <c:axId val="72509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2507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</a:t>
            </a:r>
            <a:r>
              <a:rPr lang="en-US" sz="105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 d'</a:t>
            </a: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Aigua (m</a:t>
            </a:r>
            <a:r>
              <a:rPr lang="en-US" sz="1050" baseline="30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19906103286384977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'518'!$G$21</c:f>
              <c:strCache>
                <c:ptCount val="1"/>
                <c:pt idx="0">
                  <c:v>Aigua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'518'!$C$22:$C$26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'518'!$G$22:$G$26</c:f>
              <c:numCache>
                <c:formatCode>#,##0</c:formatCode>
                <c:ptCount val="5"/>
                <c:pt idx="0">
                  <c:v>87831</c:v>
                </c:pt>
                <c:pt idx="1">
                  <c:v>85688</c:v>
                </c:pt>
                <c:pt idx="2">
                  <c:v>75679</c:v>
                </c:pt>
                <c:pt idx="3">
                  <c:v>93856</c:v>
                </c:pt>
                <c:pt idx="4">
                  <c:v>102674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6-43B2-915A-7F964C9F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25312"/>
        <c:axId val="72526848"/>
      </c:lineChart>
      <c:catAx>
        <c:axId val="725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2526848"/>
        <c:crosses val="autoZero"/>
        <c:auto val="1"/>
        <c:lblAlgn val="ctr"/>
        <c:lblOffset val="100"/>
        <c:noMultiLvlLbl val="0"/>
      </c:catAx>
      <c:valAx>
        <c:axId val="72526848"/>
        <c:scaling>
          <c:orientation val="minMax"/>
          <c:min val="7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2525312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19</xdr:row>
      <xdr:rowOff>23812</xdr:rowOff>
    </xdr:from>
    <xdr:to>
      <xdr:col>5</xdr:col>
      <xdr:colOff>180975</xdr:colOff>
      <xdr:row>35</xdr:row>
      <xdr:rowOff>138112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19</xdr:row>
      <xdr:rowOff>23812</xdr:rowOff>
    </xdr:from>
    <xdr:to>
      <xdr:col>9</xdr:col>
      <xdr:colOff>171450</xdr:colOff>
      <xdr:row>35</xdr:row>
      <xdr:rowOff>138112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247650</xdr:colOff>
      <xdr:row>19</xdr:row>
      <xdr:rowOff>23812</xdr:rowOff>
    </xdr:from>
    <xdr:to>
      <xdr:col>14</xdr:col>
      <xdr:colOff>133350</xdr:colOff>
      <xdr:row>35</xdr:row>
      <xdr:rowOff>147637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="80" zoomScaleNormal="80" zoomScaleSheetLayoutView="100" workbookViewId="0">
      <selection activeCell="N1" sqref="N1"/>
    </sheetView>
  </sheetViews>
  <sheetFormatPr defaultColWidth="11.44140625" defaultRowHeight="13.2" x14ac:dyDescent="0.25"/>
  <cols>
    <col min="1" max="1" width="0.5546875" style="1" customWidth="1"/>
    <col min="2" max="2" width="19.6640625" style="1" customWidth="1"/>
    <col min="3" max="3" width="18.33203125" style="1" customWidth="1"/>
    <col min="4" max="15" width="13" style="1" customWidth="1"/>
    <col min="16" max="16" width="0.6640625" style="1" customWidth="1"/>
    <col min="17" max="17" width="19.88671875" style="1" customWidth="1"/>
    <col min="18" max="18" width="13.6640625" style="1" customWidth="1"/>
    <col min="19" max="30" width="13.33203125" style="1" customWidth="1"/>
    <col min="31" max="16384" width="11.44140625" style="1"/>
  </cols>
  <sheetData>
    <row r="1" spans="1:28" ht="18.600000000000001" customHeight="1" x14ac:dyDescent="0.25">
      <c r="B1" s="55" t="s">
        <v>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28" ht="15.6" customHeight="1" x14ac:dyDescent="0.25">
      <c r="B2" s="56">
        <v>2016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Q2" s="34"/>
    </row>
    <row r="3" spans="1:28" ht="3.75" customHeight="1" x14ac:dyDescent="0.25">
      <c r="A3" s="4"/>
      <c r="B3" s="5"/>
      <c r="C3" s="5"/>
      <c r="D3" s="5"/>
      <c r="E3" s="5"/>
      <c r="F3" s="6"/>
      <c r="G3" s="7"/>
      <c r="H3" s="7"/>
      <c r="I3" s="7"/>
      <c r="J3" s="7"/>
      <c r="K3" s="5"/>
      <c r="L3" s="5"/>
      <c r="M3" s="5"/>
      <c r="N3" s="38"/>
      <c r="O3" s="5"/>
      <c r="P3" s="41"/>
      <c r="Q3" s="2"/>
    </row>
    <row r="4" spans="1:28" ht="20.25" customHeight="1" x14ac:dyDescent="0.25">
      <c r="A4" s="8"/>
      <c r="B4" s="48" t="s">
        <v>19</v>
      </c>
      <c r="C4" s="48" t="s">
        <v>27</v>
      </c>
      <c r="D4" s="50" t="s">
        <v>0</v>
      </c>
      <c r="E4" s="51"/>
      <c r="F4" s="50" t="s">
        <v>1</v>
      </c>
      <c r="G4" s="51"/>
      <c r="H4" s="50" t="s">
        <v>25</v>
      </c>
      <c r="I4" s="51"/>
      <c r="J4" s="50" t="s">
        <v>26</v>
      </c>
      <c r="K4" s="51"/>
      <c r="L4" s="50" t="s">
        <v>13</v>
      </c>
      <c r="M4" s="51"/>
      <c r="N4" s="50" t="s">
        <v>20</v>
      </c>
      <c r="O4" s="52"/>
      <c r="P4" s="40"/>
      <c r="T4" s="9"/>
    </row>
    <row r="5" spans="1:28" ht="30" x14ac:dyDescent="0.25">
      <c r="A5" s="8"/>
      <c r="B5" s="49"/>
      <c r="C5" s="49"/>
      <c r="D5" s="13" t="s">
        <v>2</v>
      </c>
      <c r="E5" s="13" t="s">
        <v>4</v>
      </c>
      <c r="F5" s="13" t="s">
        <v>2</v>
      </c>
      <c r="G5" s="13" t="s">
        <v>14</v>
      </c>
      <c r="H5" s="13" t="s">
        <v>2</v>
      </c>
      <c r="I5" s="13" t="s">
        <v>14</v>
      </c>
      <c r="J5" s="13" t="s">
        <v>2</v>
      </c>
      <c r="K5" s="13" t="s">
        <v>14</v>
      </c>
      <c r="L5" s="13" t="s">
        <v>15</v>
      </c>
      <c r="M5" s="13" t="s">
        <v>16</v>
      </c>
      <c r="N5" s="13" t="s">
        <v>17</v>
      </c>
      <c r="O5" s="14" t="s">
        <v>18</v>
      </c>
      <c r="P5" s="40"/>
      <c r="T5" s="10"/>
    </row>
    <row r="6" spans="1:28" ht="19.5" customHeight="1" x14ac:dyDescent="0.25">
      <c r="A6" s="8"/>
      <c r="B6" s="27" t="s">
        <v>23</v>
      </c>
      <c r="C6" s="17">
        <v>125150.89000000023</v>
      </c>
      <c r="D6" s="17">
        <f>F6+H6+J6</f>
        <v>17145305</v>
      </c>
      <c r="E6" s="17">
        <f>D6/C6</f>
        <v>136.99706809915588</v>
      </c>
      <c r="F6" s="18">
        <v>13987925</v>
      </c>
      <c r="G6" s="18">
        <f>F6/C6</f>
        <v>111.76848202997178</v>
      </c>
      <c r="H6" s="18">
        <v>3157380</v>
      </c>
      <c r="I6" s="18">
        <f>H6/C6</f>
        <v>25.228586069184118</v>
      </c>
      <c r="J6" s="45"/>
      <c r="K6" s="45"/>
      <c r="L6" s="18">
        <f t="shared" ref="L6:L13" si="0">((F6*0.308)+(H6*0.18))/1000</f>
        <v>4876.609300000001</v>
      </c>
      <c r="M6" s="19">
        <f t="shared" ref="M6:M15" si="1">(L6*1000)/C6</f>
        <v>38.965837957684457</v>
      </c>
      <c r="N6" s="18">
        <v>45405</v>
      </c>
      <c r="O6" s="19">
        <f t="shared" ref="O6:O15" si="2">N6/C6</f>
        <v>0.36280205438411117</v>
      </c>
      <c r="P6" s="40"/>
      <c r="T6" s="10"/>
    </row>
    <row r="7" spans="1:28" ht="19.5" customHeight="1" x14ac:dyDescent="0.25">
      <c r="A7" s="8"/>
      <c r="B7" s="28" t="s">
        <v>5</v>
      </c>
      <c r="C7" s="20">
        <v>88029.419999999911</v>
      </c>
      <c r="D7" s="20">
        <f>F7+H7+J7</f>
        <v>8514749</v>
      </c>
      <c r="E7" s="20">
        <f t="shared" ref="E7:E13" si="3">D7/C7</f>
        <v>96.726174044995503</v>
      </c>
      <c r="F7" s="21">
        <v>5415992</v>
      </c>
      <c r="G7" s="21">
        <f t="shared" ref="G7:G14" si="4">F7/C7</f>
        <v>61.524794778836501</v>
      </c>
      <c r="H7" s="21">
        <v>3098757</v>
      </c>
      <c r="I7" s="21">
        <f t="shared" ref="I7:I13" si="5">H7/C7</f>
        <v>35.201379266159009</v>
      </c>
      <c r="J7" s="46"/>
      <c r="K7" s="46"/>
      <c r="L7" s="21">
        <f t="shared" si="0"/>
        <v>2225.9017960000001</v>
      </c>
      <c r="M7" s="22">
        <f t="shared" si="1"/>
        <v>25.285885059790264</v>
      </c>
      <c r="N7" s="21">
        <v>18941</v>
      </c>
      <c r="O7" s="22">
        <f t="shared" si="2"/>
        <v>0.21516670222296158</v>
      </c>
      <c r="P7" s="40"/>
      <c r="T7" s="10"/>
    </row>
    <row r="8" spans="1:28" ht="19.5" customHeight="1" x14ac:dyDescent="0.25">
      <c r="A8" s="8"/>
      <c r="B8" s="27" t="s">
        <v>6</v>
      </c>
      <c r="C8" s="17">
        <v>4036.49</v>
      </c>
      <c r="D8" s="17">
        <f t="shared" ref="D8:D14" si="6">F8+H8+J8</f>
        <v>217050</v>
      </c>
      <c r="E8" s="17">
        <f t="shared" si="3"/>
        <v>53.771965247033933</v>
      </c>
      <c r="F8" s="18">
        <v>135631</v>
      </c>
      <c r="G8" s="18">
        <f t="shared" si="4"/>
        <v>33.601222844600137</v>
      </c>
      <c r="H8" s="18">
        <v>81419</v>
      </c>
      <c r="I8" s="18">
        <f t="shared" si="5"/>
        <v>20.170742402433799</v>
      </c>
      <c r="J8" s="45"/>
      <c r="K8" s="45"/>
      <c r="L8" s="18">
        <f t="shared" si="0"/>
        <v>56.429767999999996</v>
      </c>
      <c r="M8" s="19">
        <f t="shared" si="1"/>
        <v>13.979910268574924</v>
      </c>
      <c r="N8" s="18">
        <v>890</v>
      </c>
      <c r="O8" s="19">
        <f t="shared" si="2"/>
        <v>0.22048859281207189</v>
      </c>
      <c r="P8" s="40"/>
      <c r="T8" s="10"/>
    </row>
    <row r="9" spans="1:28" ht="19.5" customHeight="1" x14ac:dyDescent="0.25">
      <c r="A9" s="8"/>
      <c r="B9" s="28" t="s">
        <v>7</v>
      </c>
      <c r="C9" s="20">
        <v>47769.219999999907</v>
      </c>
      <c r="D9" s="20">
        <f t="shared" si="6"/>
        <v>2925580</v>
      </c>
      <c r="E9" s="20">
        <f t="shared" si="3"/>
        <v>61.244039571925306</v>
      </c>
      <c r="F9" s="21">
        <v>2349611</v>
      </c>
      <c r="G9" s="21">
        <f t="shared" si="4"/>
        <v>49.186714792496183</v>
      </c>
      <c r="H9" s="21">
        <v>575969</v>
      </c>
      <c r="I9" s="21">
        <f t="shared" si="5"/>
        <v>12.05732477942912</v>
      </c>
      <c r="J9" s="46"/>
      <c r="K9" s="46"/>
      <c r="L9" s="21">
        <f t="shared" si="0"/>
        <v>827.35460799999998</v>
      </c>
      <c r="M9" s="22">
        <f t="shared" si="1"/>
        <v>17.319826616386067</v>
      </c>
      <c r="N9" s="21">
        <v>8940</v>
      </c>
      <c r="O9" s="22">
        <f t="shared" si="2"/>
        <v>0.18714980064568812</v>
      </c>
      <c r="P9" s="40"/>
      <c r="T9" s="10"/>
    </row>
    <row r="10" spans="1:28" ht="19.5" customHeight="1" x14ac:dyDescent="0.25">
      <c r="A10" s="8"/>
      <c r="B10" s="27" t="s">
        <v>8</v>
      </c>
      <c r="C10" s="17">
        <v>72625.179999999935</v>
      </c>
      <c r="D10" s="17">
        <f t="shared" si="6"/>
        <v>5760493</v>
      </c>
      <c r="E10" s="17">
        <f t="shared" si="3"/>
        <v>79.318123548884913</v>
      </c>
      <c r="F10" s="18">
        <v>3405476</v>
      </c>
      <c r="G10" s="18">
        <f t="shared" si="4"/>
        <v>46.891119581390406</v>
      </c>
      <c r="H10" s="18">
        <v>2355017</v>
      </c>
      <c r="I10" s="18">
        <f t="shared" si="5"/>
        <v>32.4270039674945</v>
      </c>
      <c r="J10" s="45"/>
      <c r="K10" s="45"/>
      <c r="L10" s="18">
        <f t="shared" si="0"/>
        <v>1472.7896680000001</v>
      </c>
      <c r="M10" s="19">
        <f t="shared" si="1"/>
        <v>20.279325545217258</v>
      </c>
      <c r="N10" s="18">
        <v>13001.08</v>
      </c>
      <c r="O10" s="19">
        <f t="shared" si="2"/>
        <v>0.17901614839371155</v>
      </c>
      <c r="P10" s="40"/>
      <c r="T10" s="10"/>
    </row>
    <row r="11" spans="1:28" ht="19.5" customHeight="1" x14ac:dyDescent="0.25">
      <c r="A11" s="8"/>
      <c r="B11" s="28" t="s">
        <v>9</v>
      </c>
      <c r="C11" s="20">
        <v>11493.010000000031</v>
      </c>
      <c r="D11" s="20">
        <f t="shared" si="6"/>
        <v>1634952</v>
      </c>
      <c r="E11" s="20">
        <f t="shared" si="3"/>
        <v>142.25620616357207</v>
      </c>
      <c r="F11" s="21">
        <v>401467</v>
      </c>
      <c r="G11" s="21">
        <f t="shared" si="4"/>
        <v>34.931406132945064</v>
      </c>
      <c r="H11" s="21">
        <v>1233485</v>
      </c>
      <c r="I11" s="21">
        <f t="shared" si="5"/>
        <v>107.32480003062702</v>
      </c>
      <c r="J11" s="46"/>
      <c r="K11" s="46"/>
      <c r="L11" s="21">
        <f t="shared" si="0"/>
        <v>345.67913599999997</v>
      </c>
      <c r="M11" s="22">
        <f t="shared" si="1"/>
        <v>30.077337094459942</v>
      </c>
      <c r="N11" s="21">
        <v>1775</v>
      </c>
      <c r="O11" s="22">
        <f t="shared" si="2"/>
        <v>0.15444169978099689</v>
      </c>
      <c r="P11" s="40"/>
      <c r="T11" s="10"/>
    </row>
    <row r="12" spans="1:28" ht="19.5" customHeight="1" x14ac:dyDescent="0.25">
      <c r="A12" s="8"/>
      <c r="B12" s="27" t="s">
        <v>10</v>
      </c>
      <c r="C12" s="17">
        <v>17112.539999999997</v>
      </c>
      <c r="D12" s="17">
        <f t="shared" si="6"/>
        <v>1075121</v>
      </c>
      <c r="E12" s="17">
        <f t="shared" si="3"/>
        <v>62.826500332504715</v>
      </c>
      <c r="F12" s="18">
        <v>695526</v>
      </c>
      <c r="G12" s="18">
        <f t="shared" si="4"/>
        <v>40.644229319551634</v>
      </c>
      <c r="H12" s="18">
        <v>379595</v>
      </c>
      <c r="I12" s="18">
        <f t="shared" si="5"/>
        <v>22.182271012953077</v>
      </c>
      <c r="J12" s="45"/>
      <c r="K12" s="45"/>
      <c r="L12" s="18">
        <f t="shared" si="0"/>
        <v>282.54910799999999</v>
      </c>
      <c r="M12" s="19">
        <f t="shared" si="1"/>
        <v>16.511231412753457</v>
      </c>
      <c r="N12" s="18">
        <v>2828</v>
      </c>
      <c r="O12" s="19">
        <f t="shared" si="2"/>
        <v>0.16525892707920628</v>
      </c>
      <c r="P12" s="40"/>
      <c r="T12" s="10"/>
    </row>
    <row r="13" spans="1:28" ht="19.5" customHeight="1" x14ac:dyDescent="0.25">
      <c r="A13" s="8"/>
      <c r="B13" s="28" t="s">
        <v>11</v>
      </c>
      <c r="C13" s="20">
        <v>8111.4399999999987</v>
      </c>
      <c r="D13" s="20">
        <f t="shared" si="6"/>
        <v>1063819</v>
      </c>
      <c r="E13" s="20">
        <f t="shared" si="3"/>
        <v>131.15044924205816</v>
      </c>
      <c r="F13" s="21">
        <v>419053</v>
      </c>
      <c r="G13" s="21">
        <f t="shared" si="4"/>
        <v>51.661973706271645</v>
      </c>
      <c r="H13" s="21">
        <v>644766</v>
      </c>
      <c r="I13" s="21">
        <f t="shared" si="5"/>
        <v>79.488475535786506</v>
      </c>
      <c r="J13" s="46"/>
      <c r="K13" s="46"/>
      <c r="L13" s="21">
        <f t="shared" si="0"/>
        <v>245.12620399999997</v>
      </c>
      <c r="M13" s="22">
        <f t="shared" si="1"/>
        <v>30.219813497973234</v>
      </c>
      <c r="N13" s="21">
        <v>1831</v>
      </c>
      <c r="O13" s="22">
        <f t="shared" si="2"/>
        <v>0.22573057311648737</v>
      </c>
      <c r="P13" s="40"/>
      <c r="T13" s="10"/>
    </row>
    <row r="14" spans="1:28" ht="19.5" customHeight="1" x14ac:dyDescent="0.25">
      <c r="A14" s="8"/>
      <c r="B14" s="35" t="s">
        <v>28</v>
      </c>
      <c r="C14" s="17">
        <v>39305.279999999984</v>
      </c>
      <c r="D14" s="17">
        <f t="shared" si="6"/>
        <v>3024392.40740741</v>
      </c>
      <c r="E14" s="17">
        <f>D14/C14</f>
        <v>76.946211995116457</v>
      </c>
      <c r="F14" s="18">
        <v>1544692.40740741</v>
      </c>
      <c r="G14" s="18">
        <f t="shared" si="4"/>
        <v>39.299870333131082</v>
      </c>
      <c r="H14" s="47"/>
      <c r="I14" s="47"/>
      <c r="J14" s="18">
        <v>1479700</v>
      </c>
      <c r="K14" s="18">
        <f>J14/C14</f>
        <v>37.646341661985375</v>
      </c>
      <c r="L14" s="18">
        <f>((F14*0.308)+(J14*0.18))/1000</f>
        <v>742.1112614814823</v>
      </c>
      <c r="M14" s="19">
        <f t="shared" si="1"/>
        <v>18.880701561761743</v>
      </c>
      <c r="N14" s="18">
        <v>9063</v>
      </c>
      <c r="O14" s="19">
        <f t="shared" si="2"/>
        <v>0.23057970837505809</v>
      </c>
      <c r="P14" s="40"/>
      <c r="T14" s="10"/>
    </row>
    <row r="15" spans="1:28" ht="19.5" customHeight="1" x14ac:dyDescent="0.25">
      <c r="A15" s="8"/>
      <c r="B15" s="15" t="s">
        <v>12</v>
      </c>
      <c r="C15" s="15">
        <f>SUM(C6:C14)</f>
        <v>413633.46999999991</v>
      </c>
      <c r="D15" s="15">
        <f>F15+H15+J15</f>
        <v>41361461.40740741</v>
      </c>
      <c r="E15" s="15">
        <f>D15/C15</f>
        <v>99.995441392611241</v>
      </c>
      <c r="F15" s="15">
        <v>28355373.40740741</v>
      </c>
      <c r="G15" s="15">
        <f>F15/C15</f>
        <v>68.551931755927328</v>
      </c>
      <c r="H15" s="15">
        <v>11526388</v>
      </c>
      <c r="I15" s="15">
        <f>H15/C15</f>
        <v>27.86618790785959</v>
      </c>
      <c r="J15" s="15">
        <f>J14</f>
        <v>1479700</v>
      </c>
      <c r="K15" s="15">
        <f>J15/C15</f>
        <v>3.5773217288243147</v>
      </c>
      <c r="L15" s="15">
        <f>((F15*0.308)+(H15*0.18))/1000</f>
        <v>10808.204849481483</v>
      </c>
      <c r="M15" s="16">
        <f t="shared" si="1"/>
        <v>26.129908804240344</v>
      </c>
      <c r="N15" s="15">
        <f>SUM(N6:N14)</f>
        <v>102674.08</v>
      </c>
      <c r="O15" s="16">
        <f t="shared" si="2"/>
        <v>0.24822478703186188</v>
      </c>
      <c r="P15" s="40"/>
      <c r="T15" s="10"/>
    </row>
    <row r="16" spans="1:28" ht="22.2" customHeight="1" x14ac:dyDescent="0.25">
      <c r="A16" s="8"/>
      <c r="B16" s="53" t="s">
        <v>24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36"/>
      <c r="O16" s="42"/>
      <c r="P16" s="40"/>
      <c r="Q16" s="39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3"/>
    </row>
    <row r="17" spans="1:28" ht="3.75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7"/>
      <c r="O17" s="43"/>
      <c r="P17" s="4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8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"/>
      <c r="M19" s="3"/>
      <c r="N19" s="3"/>
      <c r="O19" s="3"/>
      <c r="P19" s="3"/>
      <c r="Q19" s="2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8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3"/>
      <c r="M20" s="23"/>
      <c r="N20" s="23"/>
      <c r="O20" s="23"/>
      <c r="P20" s="23"/>
      <c r="Q20" s="2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8" ht="16.8" x14ac:dyDescent="0.35">
      <c r="B21" s="24"/>
      <c r="C21" s="29"/>
      <c r="D21" s="29" t="s">
        <v>21</v>
      </c>
      <c r="E21" s="29" t="s">
        <v>22</v>
      </c>
      <c r="F21" s="29" t="s">
        <v>29</v>
      </c>
      <c r="G21" s="29" t="s">
        <v>30</v>
      </c>
      <c r="H21" s="24"/>
      <c r="I21" s="24"/>
      <c r="J21" s="24"/>
      <c r="K21" s="24"/>
      <c r="L21" s="23"/>
      <c r="M21" s="23"/>
      <c r="N21" s="23"/>
      <c r="O21" s="23"/>
      <c r="P21" s="23"/>
      <c r="Q21" s="2"/>
      <c r="R21" s="25"/>
      <c r="S21" s="25"/>
      <c r="T21" s="25"/>
      <c r="U21" s="25"/>
      <c r="V21" s="25"/>
      <c r="W21" s="26"/>
      <c r="X21" s="26"/>
      <c r="Y21" s="25"/>
      <c r="Z21" s="25"/>
      <c r="AA21" s="25"/>
    </row>
    <row r="22" spans="1:28" x14ac:dyDescent="0.25">
      <c r="B22" s="24"/>
      <c r="C22" s="30">
        <v>2012</v>
      </c>
      <c r="D22" s="31">
        <v>31354841</v>
      </c>
      <c r="E22" s="31">
        <v>13753576</v>
      </c>
      <c r="F22" s="31">
        <v>10916.154107</v>
      </c>
      <c r="G22" s="31">
        <v>87831</v>
      </c>
      <c r="H22" s="24"/>
      <c r="I22" s="24"/>
      <c r="J22" s="24"/>
      <c r="K22" s="24"/>
      <c r="L22" s="23"/>
      <c r="M22" s="23"/>
      <c r="N22" s="23"/>
      <c r="O22" s="23"/>
      <c r="P22" s="23"/>
      <c r="Q22" s="2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8" x14ac:dyDescent="0.25">
      <c r="B23" s="24"/>
      <c r="C23" s="30">
        <v>2013</v>
      </c>
      <c r="D23" s="31">
        <v>29958213.96875</v>
      </c>
      <c r="E23" s="31">
        <v>13282642</v>
      </c>
      <c r="F23" s="31">
        <v>10456.1318996563</v>
      </c>
      <c r="G23" s="31">
        <v>85688</v>
      </c>
      <c r="H23" s="24"/>
      <c r="I23" s="24"/>
      <c r="J23" s="24"/>
      <c r="K23" s="24"/>
      <c r="L23" s="23"/>
      <c r="M23" s="23"/>
      <c r="N23" s="23"/>
      <c r="O23" s="23"/>
      <c r="P23" s="23"/>
      <c r="Q23" s="2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8" x14ac:dyDescent="0.25">
      <c r="B24" s="24"/>
      <c r="C24" s="30">
        <v>2014</v>
      </c>
      <c r="D24" s="31">
        <v>27682421.657918502</v>
      </c>
      <c r="E24" s="31">
        <v>11441025</v>
      </c>
      <c r="F24" s="31">
        <v>9460</v>
      </c>
      <c r="G24" s="31">
        <v>75679</v>
      </c>
      <c r="H24" s="24"/>
      <c r="I24" s="24"/>
      <c r="J24" s="24"/>
      <c r="K24" s="24"/>
      <c r="L24" s="23"/>
      <c r="M24" s="23"/>
      <c r="N24" s="23"/>
      <c r="O24" s="23"/>
      <c r="P24" s="23"/>
      <c r="Q24" s="2"/>
      <c r="R24" s="25"/>
      <c r="S24" s="25"/>
      <c r="T24" s="25"/>
      <c r="U24" s="25"/>
      <c r="V24" s="25"/>
      <c r="W24" s="25"/>
      <c r="X24" s="25"/>
      <c r="Y24" s="25"/>
    </row>
    <row r="25" spans="1:28" x14ac:dyDescent="0.25">
      <c r="B25" s="24"/>
      <c r="C25" s="32">
        <v>2015</v>
      </c>
      <c r="D25" s="31">
        <v>27258177</v>
      </c>
      <c r="E25" s="33">
        <v>10127600</v>
      </c>
      <c r="F25" s="31">
        <v>9152</v>
      </c>
      <c r="G25" s="31">
        <v>93856</v>
      </c>
      <c r="H25" s="24"/>
      <c r="I25" s="24"/>
      <c r="J25" s="24"/>
      <c r="K25" s="24"/>
      <c r="L25" s="23"/>
      <c r="M25" s="23"/>
      <c r="N25" s="23"/>
      <c r="O25" s="23"/>
      <c r="P25" s="23"/>
      <c r="Q25" s="2"/>
      <c r="R25" s="2"/>
      <c r="S25" s="2"/>
      <c r="T25" s="2"/>
    </row>
    <row r="26" spans="1:28" x14ac:dyDescent="0.25">
      <c r="B26" s="24"/>
      <c r="C26" s="32">
        <v>2016</v>
      </c>
      <c r="D26" s="31">
        <v>28355373</v>
      </c>
      <c r="E26" s="31">
        <v>11526388</v>
      </c>
      <c r="F26" s="31">
        <v>10808</v>
      </c>
      <c r="G26" s="31">
        <v>102674</v>
      </c>
      <c r="H26" s="24"/>
      <c r="I26" s="24"/>
      <c r="J26" s="24"/>
      <c r="K26" s="24"/>
      <c r="L26" s="23"/>
      <c r="M26" s="23"/>
      <c r="N26" s="23"/>
      <c r="O26" s="23"/>
      <c r="P26" s="23"/>
      <c r="Q26" s="2"/>
      <c r="R26" s="2"/>
      <c r="S26" s="2"/>
      <c r="T26" s="2"/>
    </row>
    <row r="27" spans="1:28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3"/>
      <c r="M27" s="23"/>
      <c r="N27" s="23"/>
      <c r="O27" s="23"/>
      <c r="P27" s="23"/>
      <c r="Q27" s="2"/>
      <c r="R27" s="2"/>
      <c r="S27" s="2"/>
      <c r="T27" s="2"/>
    </row>
    <row r="28" spans="1:28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3"/>
      <c r="M28" s="23"/>
      <c r="N28" s="23"/>
      <c r="O28" s="23"/>
      <c r="P28" s="23"/>
      <c r="Q28" s="2"/>
      <c r="R28" s="2"/>
      <c r="S28" s="2"/>
      <c r="T28" s="2"/>
    </row>
    <row r="29" spans="1:28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"/>
      <c r="R29" s="2"/>
      <c r="S29" s="2"/>
      <c r="T29" s="2"/>
    </row>
    <row r="30" spans="1:28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"/>
      <c r="R30" s="2"/>
      <c r="S30" s="2"/>
      <c r="T30" s="2"/>
    </row>
    <row r="31" spans="1:28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"/>
      <c r="R31" s="2"/>
      <c r="S31" s="2"/>
      <c r="T31" s="2"/>
    </row>
    <row r="32" spans="1:28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11">
    <mergeCell ref="J4:K4"/>
    <mergeCell ref="L4:M4"/>
    <mergeCell ref="N4:O4"/>
    <mergeCell ref="B16:M16"/>
    <mergeCell ref="B1:M1"/>
    <mergeCell ref="B2:M2"/>
    <mergeCell ref="B4:B5"/>
    <mergeCell ref="C4:C5"/>
    <mergeCell ref="D4:E4"/>
    <mergeCell ref="F4:G4"/>
    <mergeCell ref="H4:I4"/>
  </mergeCells>
  <phoneticPr fontId="0" type="noConversion"/>
  <printOptions horizontalCentered="1"/>
  <pageMargins left="0.42" right="0.38" top="0.59" bottom="0.59" header="0" footer="0"/>
  <pageSetup paperSize="9" scale="58" fitToHeight="3" orientation="portrait" r:id="rId1"/>
  <headerFooter alignWithMargins="0"/>
  <drawing r:id="rId2"/>
  <webPublishItems count="3">
    <webPublishItem id="16596" divId="59_16596" sourceType="sheet" destinationFile="G:\APAE\APAE-COMU\Estadístiques internes\LLIBREDA\Lldades 2012\taules\Apartat 5\59.htm"/>
    <webPublishItem id="2784" divId="5_18_2784" sourceType="range" sourceRef="A1:O36" destinationFile="G:\GPAQ\GPAQ-COMU\Estadístiques internes\LLIBREDA\Lldades 2016\taules preparades\5_18.htm"/>
    <webPublishItem id="27482" divId="5_18_27482" sourceType="range" sourceRef="A3:P37" destinationFile="\\gpaq\gpaqssl\lldades\indicadors\2016\5_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518</vt:lpstr>
      <vt:lpstr>'518'!_1Àrea_d_impressió</vt:lpstr>
      <vt:lpstr>'518'!Àrea_d'impressió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2015-08-25T06:20:19Z</cp:lastPrinted>
  <dcterms:created xsi:type="dcterms:W3CDTF">2003-07-23T06:22:01Z</dcterms:created>
  <dcterms:modified xsi:type="dcterms:W3CDTF">2017-10-27T11:12:38Z</dcterms:modified>
</cp:coreProperties>
</file>