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336"/>
  </bookViews>
  <sheets>
    <sheet name="112" sheetId="1" r:id="rId1"/>
  </sheets>
  <externalReferences>
    <externalReference r:id="rId2"/>
    <externalReference r:id="rId3"/>
  </externalReferences>
  <definedNames>
    <definedName name="_1Àrea_d_impressió" localSheetId="0">'112'!$A$3:$J$89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Área_de_extracción2">#REF!</definedName>
    <definedName name="_xlnm.Print_Area" localSheetId="0">'112'!$A$3:$J$89</definedName>
    <definedName name="_xlnm.Database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L55" i="1" l="1"/>
  <c r="I55" i="1"/>
  <c r="F55" i="1"/>
  <c r="L56" i="1"/>
  <c r="H56" i="1"/>
  <c r="G56" i="1"/>
  <c r="F56" i="1"/>
  <c r="L52" i="1"/>
  <c r="I52" i="1"/>
  <c r="F52" i="1"/>
  <c r="L54" i="1"/>
  <c r="H54" i="1"/>
  <c r="G54" i="1"/>
  <c r="F54" i="1"/>
  <c r="L53" i="1"/>
  <c r="L31" i="1"/>
  <c r="I31" i="1"/>
  <c r="F31" i="1"/>
  <c r="L21" i="1"/>
  <c r="I21" i="1"/>
  <c r="L12" i="1"/>
  <c r="I12" i="1"/>
  <c r="F12" i="1"/>
  <c r="I56" i="1" l="1"/>
  <c r="I54" i="1"/>
  <c r="L51" i="1"/>
  <c r="I51" i="1"/>
  <c r="F51" i="1"/>
  <c r="K63" i="1" l="1"/>
  <c r="L73" i="1" l="1"/>
  <c r="L74" i="1"/>
  <c r="L75" i="1"/>
  <c r="L76" i="1"/>
  <c r="L77" i="1"/>
  <c r="L78" i="1"/>
  <c r="L79" i="1"/>
  <c r="L80" i="1"/>
  <c r="L72" i="1"/>
  <c r="J81" i="1"/>
  <c r="J86" i="1" s="1"/>
  <c r="K81" i="1"/>
  <c r="K86" i="1" s="1"/>
  <c r="L41" i="1"/>
  <c r="L42" i="1"/>
  <c r="L43" i="1"/>
  <c r="L44" i="1"/>
  <c r="L45" i="1"/>
  <c r="L48" i="1"/>
  <c r="L46" i="1"/>
  <c r="L47" i="1"/>
  <c r="L49" i="1"/>
  <c r="L50" i="1"/>
  <c r="L57" i="1"/>
  <c r="L58" i="1"/>
  <c r="L59" i="1"/>
  <c r="L60" i="1"/>
  <c r="L61" i="1"/>
  <c r="L62" i="1"/>
  <c r="L40" i="1"/>
  <c r="L13" i="1"/>
  <c r="L14" i="1"/>
  <c r="L11" i="1"/>
  <c r="L9" i="1"/>
  <c r="L10" i="1"/>
  <c r="L15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7" i="1"/>
  <c r="L38" i="1"/>
  <c r="L39" i="1"/>
  <c r="L36" i="1"/>
  <c r="L8" i="1"/>
  <c r="E63" i="1"/>
  <c r="J63" i="1"/>
  <c r="J85" i="1" s="1"/>
  <c r="K85" i="1"/>
  <c r="D63" i="1"/>
  <c r="K87" i="1" l="1"/>
  <c r="L86" i="1"/>
  <c r="J87" i="1"/>
  <c r="L81" i="1"/>
  <c r="L63" i="1"/>
  <c r="L85" i="1" s="1"/>
  <c r="I36" i="1"/>
  <c r="F36" i="1"/>
  <c r="I40" i="1"/>
  <c r="F40" i="1"/>
  <c r="I39" i="1"/>
  <c r="F39" i="1"/>
  <c r="I38" i="1"/>
  <c r="F38" i="1"/>
  <c r="I37" i="1"/>
  <c r="F37" i="1"/>
  <c r="I35" i="1"/>
  <c r="F35" i="1"/>
  <c r="I34" i="1"/>
  <c r="F34" i="1"/>
  <c r="H81" i="1"/>
  <c r="H86" i="1" s="1"/>
  <c r="G81" i="1"/>
  <c r="G86" i="1" s="1"/>
  <c r="E81" i="1"/>
  <c r="E86" i="1" s="1"/>
  <c r="D81" i="1"/>
  <c r="D86" i="1" s="1"/>
  <c r="I80" i="1"/>
  <c r="F80" i="1"/>
  <c r="F79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E85" i="1"/>
  <c r="D85" i="1"/>
  <c r="I62" i="1"/>
  <c r="F62" i="1"/>
  <c r="I61" i="1"/>
  <c r="F61" i="1"/>
  <c r="I60" i="1"/>
  <c r="F60" i="1"/>
  <c r="I59" i="1"/>
  <c r="F59" i="1"/>
  <c r="I58" i="1"/>
  <c r="F58" i="1"/>
  <c r="I57" i="1"/>
  <c r="F57" i="1"/>
  <c r="I50" i="1"/>
  <c r="F50" i="1"/>
  <c r="I49" i="1"/>
  <c r="I47" i="1"/>
  <c r="I46" i="1"/>
  <c r="I48" i="1"/>
  <c r="F48" i="1"/>
  <c r="F45" i="1"/>
  <c r="I44" i="1"/>
  <c r="I43" i="1"/>
  <c r="F43" i="1"/>
  <c r="I42" i="1"/>
  <c r="F42" i="1"/>
  <c r="I41" i="1"/>
  <c r="F41" i="1"/>
  <c r="L87" i="1" l="1"/>
  <c r="I86" i="1"/>
  <c r="G63" i="1"/>
  <c r="G85" i="1" s="1"/>
  <c r="H63" i="1"/>
  <c r="H85" i="1" s="1"/>
  <c r="H87" i="1" s="1"/>
  <c r="F81" i="1"/>
  <c r="I81" i="1"/>
  <c r="D87" i="1"/>
  <c r="F85" i="1"/>
  <c r="E87" i="1"/>
  <c r="F86" i="1"/>
  <c r="I33" i="1"/>
  <c r="I32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0" i="1"/>
  <c r="I9" i="1"/>
  <c r="I11" i="1"/>
  <c r="I14" i="1"/>
  <c r="I13" i="1"/>
  <c r="I8" i="1"/>
  <c r="F10" i="1"/>
  <c r="F9" i="1"/>
  <c r="F11" i="1"/>
  <c r="F14" i="1"/>
  <c r="F13" i="1"/>
  <c r="I63" i="1" l="1"/>
  <c r="F87" i="1"/>
  <c r="I85" i="1"/>
  <c r="I87" i="1" s="1"/>
  <c r="G87" i="1"/>
  <c r="F33" i="1" l="1"/>
  <c r="F32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8" i="1"/>
  <c r="F63" i="1" l="1"/>
</calcChain>
</file>

<file path=xl/sharedStrings.xml><?xml version="1.0" encoding="utf-8"?>
<sst xmlns="http://schemas.openxmlformats.org/spreadsheetml/2006/main" count="130" uniqueCount="94">
  <si>
    <t>TOTAL UPC (CENTRES PROPIS I ADSCRITS)</t>
  </si>
  <si>
    <t>TOTAL CENTRES ADSCRITS</t>
  </si>
  <si>
    <t>TOTAL CENTRES PROPIS</t>
  </si>
  <si>
    <t>802 EAE</t>
  </si>
  <si>
    <t>801 EUNCET</t>
  </si>
  <si>
    <t>Total</t>
  </si>
  <si>
    <t>Estudis</t>
  </si>
  <si>
    <t>Centre</t>
  </si>
  <si>
    <t>340 EPSEVG</t>
  </si>
  <si>
    <t>330 EPSEM</t>
  </si>
  <si>
    <t>310 EPSEB</t>
  </si>
  <si>
    <t>280 FNB</t>
  </si>
  <si>
    <t>270 FIB</t>
  </si>
  <si>
    <t>250 ETSECCPB</t>
  </si>
  <si>
    <t>200 FME</t>
  </si>
  <si>
    <t>240 ETSEIB</t>
  </si>
  <si>
    <t>230 ETSETB</t>
  </si>
  <si>
    <t>290 ETSAV</t>
  </si>
  <si>
    <t>210 ETSAB</t>
  </si>
  <si>
    <t>390 ESAB</t>
  </si>
  <si>
    <t>Estudi</t>
  </si>
  <si>
    <t>Homes</t>
  </si>
  <si>
    <t>Dones</t>
  </si>
  <si>
    <t>Estudis de Grau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</si>
  <si>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</si>
  <si>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</si>
  <si>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</si>
  <si>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</si>
  <si>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</si>
  <si>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Química</t>
  </si>
  <si>
    <t>Grau en Enginyeria Mecànica</t>
  </si>
  <si>
    <t>Grau en Enginyeria Elèctrica</t>
  </si>
  <si>
    <t>Grau en Enginyeria Electrònica Industrial i Automàtica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</si>
  <si>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</si>
  <si>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</si>
  <si>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</si>
  <si>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</si>
  <si>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</si>
  <si>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</si>
  <si>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</si>
  <si>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Enginyeria Fase Inicial Comú</t>
  </si>
  <si>
    <t>CENTRES PROPIS</t>
  </si>
  <si>
    <t>CENTRES ADSCRITS</t>
  </si>
  <si>
    <t>804 CITM</t>
  </si>
  <si>
    <t>Grau en Fotografia i Creació Digital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</si>
  <si>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</si>
  <si>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</si>
  <si>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</si>
  <si>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</si>
  <si>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</si>
  <si>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Geològica</t>
  </si>
  <si>
    <t>Grau en Enginyeria Informàtica</t>
  </si>
  <si>
    <t>Grau en Enginyeria en Sistemes i Tecnologia Naval</t>
  </si>
  <si>
    <t>Grau en Enginyeria d'Aeronavegació</t>
  </si>
  <si>
    <t>Grau en Enginyeria d'Aeroports</t>
  </si>
  <si>
    <t>Grau en Enginyeria Geomàtica i Topografia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</si>
  <si>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</si>
  <si>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</si>
  <si>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</si>
  <si>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</si>
  <si>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</si>
  <si>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300 EETAC</t>
  </si>
  <si>
    <t>Grau en Ciències i Tecnologies de Telecomunicació</t>
  </si>
  <si>
    <t>Grau en Enginyeria Física</t>
  </si>
  <si>
    <t>-</t>
  </si>
  <si>
    <t xml:space="preserve">860 EEI </t>
  </si>
  <si>
    <t xml:space="preserve">Grau en Enginyeria en Organització Industrial </t>
  </si>
  <si>
    <t>Grau en Multimèdia</t>
  </si>
  <si>
    <t>370 FOOT</t>
  </si>
  <si>
    <t>Estudiantat matriculat de nou ingrés en estudis de grau</t>
  </si>
  <si>
    <t>2014-2015</t>
  </si>
  <si>
    <t>Grau en Estudis d'Arquitectura</t>
  </si>
  <si>
    <t>Grau Fase Inicial Comuna</t>
  </si>
  <si>
    <t>Grau Fase Inicial Comuna (estudis aeronavegació)</t>
  </si>
  <si>
    <t>Grau en Màrqueting i Comunicació Digital</t>
  </si>
  <si>
    <t>Grau en Disseny i Desenvolupament de Videojocs</t>
  </si>
  <si>
    <t>Grau en Nàutica i Transport Marítim</t>
  </si>
  <si>
    <t>Grau en Tecnologies Marines</t>
  </si>
  <si>
    <t>Grau en Enginyeria d'Obres Públiques</t>
  </si>
  <si>
    <r>
      <t>Grau en Enginyeria Telemàtica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</si>
  <si>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Grau en Estudis d'Arquitectura </t>
    </r>
    <r>
      <rPr>
        <vertAlign val="superscript"/>
        <sz val="10"/>
        <color rgb="FF003366"/>
        <rFont val="Arial"/>
        <family val="2"/>
      </rPr>
      <t>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</si>
  <si>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Inclou l'entrada al febrer</t>
    </r>
  </si>
  <si>
    <t>2015-2016</t>
  </si>
  <si>
    <t>Enginyeria de tecnologies i serveis de telecomunicació</t>
  </si>
  <si>
    <t>205 ESEIAAT</t>
  </si>
  <si>
    <t>Grau en Enginyeria de Sistemes Aeroespacials</t>
  </si>
  <si>
    <t>Doble tiulació en Grau en Enginyeria de Sistemes Aeroespacials i Grau en Enginyeria Telemàtica o Grau en Enginyeria de Sistemes de Telecomunicació</t>
  </si>
  <si>
    <t>2016-2017</t>
  </si>
  <si>
    <t>295 EEBE</t>
  </si>
  <si>
    <t>Grau en Arquitectura Tecnica i Edificació</t>
  </si>
  <si>
    <t>Grau en Enginyeria Minera</t>
  </si>
  <si>
    <t>Grau en Enginyeria en Geoinformació i Geomàtica</t>
  </si>
  <si>
    <t>Grau Fase Inicial Comuna (estudis telecomunicació i telemàtica)</t>
  </si>
  <si>
    <t>Dades actualitzades a març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</si>
</sst>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;&quot; (&quot;0\);&quot; - &quot;;@\ "/>
    <numFmt numFmtId="165" formatCode="_(#,##0_);_(\(#,##0\);_(&quot;-&quot;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i/>
      <sz val="8"/>
      <color rgb="FF0033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0"/>
      </right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4" tint="-0.24994659260841701"/>
      </bottom>
      <diagonal/>
    </border>
    <border>
      <left/>
      <right/>
      <top style="thick">
        <color indexed="9"/>
      </top>
      <bottom style="thin">
        <color theme="4" tint="-0.24994659260841701"/>
      </bottom>
      <diagonal/>
    </border>
  </borders>
  <cellStyleXfs count="32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3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0" fontId="10" fillId="2" borderId="0" xfId="2" applyFont="1" applyFill="1" applyBorder="1"/>
    <xf numFmtId="164" fontId="9" fillId="2" borderId="14" xfId="10" applyNumberFormat="1" applyFont="1" applyFill="1" applyBorder="1"/>
    <xf numFmtId="164" fontId="10" fillId="2" borderId="14" xfId="10" applyNumberFormat="1" applyFont="1" applyFill="1" applyBorder="1" applyAlignment="1">
      <alignment horizontal="left"/>
    </xf>
    <xf numFmtId="164" fontId="10" fillId="2" borderId="14" xfId="10" applyNumberFormat="1" applyFont="1" applyFill="1" applyBorder="1" applyAlignment="1">
      <alignment horizontal="center"/>
    </xf>
    <xf numFmtId="164" fontId="12" fillId="11" borderId="15" xfId="14" applyNumberFormat="1" applyFont="1" applyFill="1" applyBorder="1">
      <alignment horizontal="center" vertical="center" wrapText="1"/>
    </xf>
    <xf numFmtId="164" fontId="12" fillId="11" borderId="15" xfId="14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/>
    <xf numFmtId="164" fontId="10" fillId="2" borderId="0" xfId="1" applyNumberFormat="1" applyFont="1" applyFill="1" applyBorder="1" applyAlignment="1">
      <alignment horizontal="left"/>
    </xf>
    <xf numFmtId="164" fontId="9" fillId="2" borderId="0" xfId="3" applyNumberFormat="1" applyFont="1" applyFill="1" applyBorder="1" applyAlignment="1">
      <alignment horizontal="left"/>
    </xf>
    <xf numFmtId="164" fontId="10" fillId="2" borderId="18" xfId="0" applyNumberFormat="1" applyFont="1" applyFill="1" applyBorder="1"/>
    <xf numFmtId="0" fontId="10" fillId="2" borderId="19" xfId="11" applyFont="1" applyFill="1" applyBorder="1" applyAlignment="1"/>
    <xf numFmtId="0" fontId="10" fillId="2" borderId="20" xfId="7" applyFont="1" applyFill="1" applyBorder="1"/>
    <xf numFmtId="3" fontId="10" fillId="0" borderId="0" xfId="0" applyNumberFormat="1" applyFont="1"/>
    <xf numFmtId="164" fontId="9" fillId="9" borderId="22" xfId="15" applyNumberFormat="1" applyFont="1" applyBorder="1" applyAlignment="1">
      <alignment vertical="center"/>
    </xf>
    <xf numFmtId="164" fontId="9" fillId="9" borderId="23" xfId="15" applyNumberFormat="1" applyFont="1" applyBorder="1" applyAlignment="1">
      <alignment vertical="center"/>
    </xf>
    <xf numFmtId="0" fontId="10" fillId="0" borderId="0" xfId="0" applyFont="1" applyFill="1"/>
    <xf numFmtId="0" fontId="10" fillId="0" borderId="20" xfId="7" applyFont="1" applyFill="1" applyBorder="1"/>
    <xf numFmtId="164" fontId="9" fillId="9" borderId="26" xfId="15" applyNumberFormat="1" applyFont="1" applyBorder="1" applyAlignment="1">
      <alignment vertical="center"/>
    </xf>
    <xf numFmtId="164" fontId="9" fillId="9" borderId="27" xfId="15" applyNumberFormat="1" applyFont="1" applyBorder="1" applyAlignment="1">
      <alignment vertical="center"/>
    </xf>
    <xf numFmtId="0" fontId="9" fillId="15" borderId="29" xfId="0" applyFont="1" applyFill="1" applyBorder="1" applyAlignment="1">
      <alignment vertical="center"/>
    </xf>
    <xf numFmtId="0" fontId="9" fillId="15" borderId="31" xfId="0" applyFont="1" applyFill="1" applyBorder="1" applyAlignment="1">
      <alignment vertical="center"/>
    </xf>
    <xf numFmtId="0" fontId="9" fillId="15" borderId="30" xfId="0" applyFont="1" applyFill="1" applyBorder="1" applyAlignment="1">
      <alignment vertical="center"/>
    </xf>
    <xf numFmtId="164" fontId="10" fillId="13" borderId="15" xfId="13" applyNumberFormat="1" applyFont="1" applyFill="1" applyBorder="1">
      <alignment vertical="center"/>
    </xf>
    <xf numFmtId="164" fontId="10" fillId="12" borderId="15" xfId="12" applyNumberFormat="1" applyFont="1" applyFill="1" applyBorder="1">
      <alignment vertical="center"/>
    </xf>
    <xf numFmtId="0" fontId="9" fillId="9" borderId="10" xfId="15" applyFont="1" applyBorder="1" applyAlignment="1">
      <alignment horizontal="left" vertical="center"/>
    </xf>
    <xf numFmtId="164" fontId="10" fillId="12" borderId="15" xfId="13" applyNumberFormat="1" applyFont="1" applyFill="1" applyBorder="1" applyAlignment="1">
      <alignment horizontal="left" vertical="center"/>
    </xf>
    <xf numFmtId="164" fontId="10" fillId="16" borderId="15" xfId="13" applyNumberFormat="1" applyFont="1" applyFill="1" applyBorder="1">
      <alignment vertical="center"/>
    </xf>
    <xf numFmtId="165" fontId="10" fillId="12" borderId="15" xfId="12" quotePrefix="1" applyNumberFormat="1" applyFont="1" applyFill="1" applyBorder="1">
      <alignment vertical="center"/>
    </xf>
    <xf numFmtId="165" fontId="10" fillId="13" borderId="15" xfId="12" quotePrefix="1" applyNumberFormat="1" applyFont="1" applyFill="1" applyBorder="1">
      <alignment vertical="center"/>
    </xf>
    <xf numFmtId="165" fontId="10" fillId="12" borderId="15" xfId="13" applyNumberFormat="1" applyFont="1" applyFill="1" applyBorder="1">
      <alignment vertical="center"/>
    </xf>
    <xf numFmtId="165" fontId="10" fillId="16" borderId="15" xfId="13" applyNumberFormat="1" applyFont="1" applyFill="1" applyBorder="1">
      <alignment vertical="center"/>
    </xf>
    <xf numFmtId="165" fontId="10" fillId="16" borderId="15" xfId="12" quotePrefix="1" applyNumberFormat="1" applyFont="1" applyFill="1" applyBorder="1">
      <alignment vertical="center"/>
    </xf>
    <xf numFmtId="165" fontId="10" fillId="13" borderId="15" xfId="13" applyNumberFormat="1" applyFont="1" applyFill="1" applyBorder="1">
      <alignment vertical="center"/>
    </xf>
    <xf numFmtId="165" fontId="10" fillId="13" borderId="15" xfId="13" quotePrefix="1" applyNumberFormat="1" applyFont="1" applyFill="1" applyBorder="1">
      <alignment vertical="center"/>
    </xf>
    <xf numFmtId="165" fontId="12" fillId="11" borderId="15" xfId="6" applyNumberFormat="1" applyFont="1" applyFill="1" applyBorder="1">
      <alignment vertical="center"/>
    </xf>
    <xf numFmtId="165" fontId="10" fillId="2" borderId="18" xfId="0" applyNumberFormat="1" applyFont="1" applyFill="1" applyBorder="1"/>
    <xf numFmtId="165" fontId="9" fillId="2" borderId="0" xfId="3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9" fillId="9" borderId="0" xfId="15" applyNumberFormat="1" applyFont="1" applyBorder="1" applyAlignment="1">
      <alignment horizontal="left" vertical="center"/>
    </xf>
    <xf numFmtId="165" fontId="12" fillId="11" borderId="15" xfId="14" applyNumberFormat="1" applyFont="1" applyFill="1" applyBorder="1">
      <alignment horizontal="center" vertical="center" wrapText="1"/>
    </xf>
    <xf numFmtId="165" fontId="12" fillId="11" borderId="15" xfId="14" applyNumberFormat="1" applyFont="1" applyFill="1" applyBorder="1" applyAlignment="1">
      <alignment horizontal="center" vertical="center"/>
    </xf>
    <xf numFmtId="165" fontId="10" fillId="13" borderId="15" xfId="12" applyNumberFormat="1" applyFont="1" applyFill="1" applyBorder="1">
      <alignment vertical="center"/>
    </xf>
    <xf numFmtId="165" fontId="10" fillId="12" borderId="15" xfId="12" applyNumberFormat="1" applyFont="1" applyFill="1" applyBorder="1">
      <alignment vertical="center"/>
    </xf>
    <xf numFmtId="165" fontId="10" fillId="13" borderId="15" xfId="12" applyNumberFormat="1" applyFont="1" applyFill="1" applyBorder="1" applyAlignment="1">
      <alignment horizontal="right" vertical="center"/>
    </xf>
    <xf numFmtId="165" fontId="12" fillId="14" borderId="15" xfId="6" applyNumberFormat="1" applyFont="1" applyFill="1" applyBorder="1">
      <alignment vertical="center"/>
    </xf>
    <xf numFmtId="0" fontId="10" fillId="12" borderId="15" xfId="12" applyNumberFormat="1" applyFont="1" applyFill="1" applyBorder="1">
      <alignment vertical="center"/>
    </xf>
    <xf numFmtId="0" fontId="10" fillId="13" borderId="15" xfId="12" applyNumberFormat="1" applyFont="1" applyFill="1" applyBorder="1">
      <alignment vertical="center"/>
    </xf>
    <xf numFmtId="0" fontId="10" fillId="12" borderId="15" xfId="13" applyNumberFormat="1" applyFont="1" applyFill="1" applyBorder="1">
      <alignment vertical="center"/>
    </xf>
    <xf numFmtId="0" fontId="10" fillId="13" borderId="15" xfId="13" applyNumberFormat="1" applyFont="1" applyFill="1" applyBorder="1">
      <alignment vertical="center"/>
    </xf>
    <xf numFmtId="164" fontId="11" fillId="2" borderId="18" xfId="0" applyNumberFormat="1" applyFont="1" applyFill="1" applyBorder="1"/>
    <xf numFmtId="164" fontId="14" fillId="0" borderId="32" xfId="6" applyNumberFormat="1" applyFont="1" applyFill="1" applyBorder="1">
      <alignment vertical="center"/>
    </xf>
    <xf numFmtId="165" fontId="14" fillId="0" borderId="32" xfId="6" applyNumberFormat="1" applyFont="1" applyFill="1" applyBorder="1">
      <alignment vertical="center"/>
    </xf>
    <xf numFmtId="0" fontId="14" fillId="0" borderId="32" xfId="6" applyNumberFormat="1" applyFont="1" applyFill="1" applyBorder="1">
      <alignment vertical="center"/>
    </xf>
    <xf numFmtId="165" fontId="10" fillId="17" borderId="15" xfId="12" quotePrefix="1" applyNumberFormat="1" applyFont="1" applyFill="1" applyBorder="1">
      <alignment vertical="center"/>
    </xf>
    <xf numFmtId="164" fontId="10" fillId="17" borderId="15" xfId="12" applyNumberFormat="1" applyFont="1" applyFill="1" applyBorder="1">
      <alignment vertical="center"/>
    </xf>
    <xf numFmtId="0" fontId="10" fillId="16" borderId="15" xfId="12" applyNumberFormat="1" applyFont="1" applyFill="1" applyBorder="1">
      <alignment vertical="center"/>
    </xf>
    <xf numFmtId="164" fontId="10" fillId="16" borderId="15" xfId="12" applyNumberFormat="1" applyFont="1" applyFill="1" applyBorder="1">
      <alignment vertical="center"/>
    </xf>
    <xf numFmtId="164" fontId="10" fillId="12" borderId="15" xfId="13" applyNumberFormat="1" applyFont="1" applyFill="1" applyBorder="1">
      <alignment vertical="center"/>
    </xf>
    <xf numFmtId="164" fontId="10" fillId="13" borderId="16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>
      <alignment vertical="center"/>
    </xf>
    <xf numFmtId="164" fontId="10" fillId="12" borderId="16" xfId="12" applyNumberFormat="1" applyFont="1" applyFill="1" applyBorder="1" applyAlignment="1">
      <alignment horizontal="left" vertical="center"/>
    </xf>
    <xf numFmtId="164" fontId="10" fillId="12" borderId="16" xfId="12" applyNumberFormat="1" applyFont="1" applyFill="1" applyBorder="1" applyAlignment="1">
      <alignment vertical="center"/>
    </xf>
    <xf numFmtId="165" fontId="10" fillId="12" borderId="15" xfId="13" quotePrefix="1" applyNumberFormat="1" applyFont="1" applyFill="1" applyBorder="1">
      <alignment vertical="center"/>
    </xf>
    <xf numFmtId="0" fontId="10" fillId="12" borderId="15" xfId="13" applyNumberFormat="1" applyFont="1" applyFill="1" applyBorder="1" applyAlignment="1">
      <alignment vertical="center" wrapText="1"/>
    </xf>
    <xf numFmtId="0" fontId="10" fillId="2" borderId="33" xfId="9" applyFont="1" applyFill="1" applyBorder="1" applyAlignment="1"/>
    <xf numFmtId="0" fontId="10" fillId="2" borderId="34" xfId="9" applyFont="1" applyFill="1" applyBorder="1" applyAlignment="1"/>
    <xf numFmtId="165" fontId="10" fillId="2" borderId="34" xfId="9" applyNumberFormat="1" applyFont="1" applyFill="1" applyBorder="1" applyAlignment="1"/>
    <xf numFmtId="0" fontId="10" fillId="2" borderId="21" xfId="7" applyFont="1" applyFill="1" applyBorder="1"/>
    <xf numFmtId="0" fontId="10" fillId="2" borderId="35" xfId="9" applyFont="1" applyFill="1" applyBorder="1" applyAlignment="1"/>
    <xf numFmtId="0" fontId="10" fillId="2" borderId="36" xfId="7" applyFont="1" applyFill="1" applyBorder="1"/>
    <xf numFmtId="164" fontId="9" fillId="2" borderId="37" xfId="3" applyNumberFormat="1" applyFont="1" applyFill="1" applyBorder="1" applyAlignment="1">
      <alignment horizontal="left"/>
    </xf>
    <xf numFmtId="165" fontId="9" fillId="2" borderId="37" xfId="3" applyNumberFormat="1" applyFont="1" applyFill="1" applyBorder="1" applyAlignment="1">
      <alignment horizontal="center"/>
    </xf>
    <xf numFmtId="0" fontId="10" fillId="2" borderId="38" xfId="2" applyFont="1" applyFill="1" applyBorder="1"/>
    <xf numFmtId="0" fontId="10" fillId="2" borderId="39" xfId="9" applyFont="1" applyFill="1" applyBorder="1" applyAlignment="1">
      <alignment horizontal="center"/>
    </xf>
    <xf numFmtId="0" fontId="10" fillId="2" borderId="40" xfId="11" applyFont="1" applyFill="1" applyBorder="1" applyAlignment="1"/>
    <xf numFmtId="0" fontId="10" fillId="2" borderId="40" xfId="7" applyFont="1" applyFill="1" applyBorder="1"/>
    <xf numFmtId="0" fontId="10" fillId="2" borderId="41" xfId="7" applyFont="1" applyFill="1" applyBorder="1"/>
    <xf numFmtId="164" fontId="9" fillId="2" borderId="42" xfId="3" applyNumberFormat="1" applyFont="1" applyFill="1" applyBorder="1" applyAlignment="1">
      <alignment horizontal="left"/>
    </xf>
    <xf numFmtId="165" fontId="9" fillId="2" borderId="42" xfId="3" applyNumberFormat="1" applyFont="1" applyFill="1" applyBorder="1" applyAlignment="1">
      <alignment horizontal="center"/>
    </xf>
    <xf numFmtId="0" fontId="10" fillId="2" borderId="43" xfId="9" applyFont="1" applyFill="1" applyBorder="1" applyAlignment="1">
      <alignment horizontal="center"/>
    </xf>
    <xf numFmtId="165" fontId="9" fillId="2" borderId="37" xfId="10" applyNumberFormat="1" applyFont="1" applyFill="1" applyBorder="1" applyAlignment="1">
      <alignment horizontal="center"/>
    </xf>
    <xf numFmtId="0" fontId="10" fillId="2" borderId="38" xfId="9" applyFont="1" applyFill="1" applyBorder="1" applyAlignment="1">
      <alignment horizontal="center"/>
    </xf>
    <xf numFmtId="0" fontId="10" fillId="0" borderId="40" xfId="7" applyFont="1" applyFill="1" applyBorder="1"/>
    <xf numFmtId="0" fontId="10" fillId="2" borderId="41" xfId="4" applyFont="1" applyFill="1" applyBorder="1"/>
    <xf numFmtId="0" fontId="9" fillId="2" borderId="48" xfId="3" applyFont="1" applyFill="1" applyBorder="1" applyAlignment="1">
      <alignment horizontal="center"/>
    </xf>
    <xf numFmtId="0" fontId="10" fillId="2" borderId="40" xfId="4" applyFont="1" applyFill="1" applyBorder="1"/>
    <xf numFmtId="0" fontId="10" fillId="2" borderId="40" xfId="0" applyFont="1" applyFill="1" applyBorder="1"/>
    <xf numFmtId="0" fontId="10" fillId="2" borderId="37" xfId="4" applyFont="1" applyFill="1" applyBorder="1"/>
    <xf numFmtId="0" fontId="10" fillId="2" borderId="0" xfId="11" applyFont="1" applyFill="1" applyBorder="1" applyAlignment="1">
      <alignment horizontal="center"/>
    </xf>
    <xf numFmtId="164" fontId="10" fillId="13" borderId="15" xfId="12" applyNumberFormat="1" applyFont="1" applyFill="1" applyBorder="1">
      <alignment vertical="center"/>
    </xf>
    <xf numFmtId="0" fontId="12" fillId="11" borderId="15" xfId="6" applyNumberFormat="1" applyFont="1" applyFill="1" applyBorder="1">
      <alignment vertical="center"/>
    </xf>
    <xf numFmtId="0" fontId="16" fillId="2" borderId="46" xfId="3" applyFont="1" applyFill="1" applyBorder="1" applyAlignment="1">
      <alignment horizontal="left"/>
    </xf>
    <xf numFmtId="0" fontId="16" fillId="2" borderId="47" xfId="3" applyFont="1" applyFill="1" applyBorder="1" applyAlignment="1">
      <alignment horizontal="left"/>
    </xf>
    <xf numFmtId="164" fontId="10" fillId="13" borderId="16" xfId="13" applyNumberFormat="1" applyFont="1" applyFill="1" applyBorder="1" applyAlignment="1">
      <alignment horizontal="left" vertical="center"/>
    </xf>
    <xf numFmtId="164" fontId="10" fillId="13" borderId="17" xfId="13" applyNumberFormat="1" applyFont="1" applyFill="1" applyBorder="1" applyAlignment="1">
      <alignment horizontal="left" vertical="center"/>
    </xf>
    <xf numFmtId="164" fontId="10" fillId="12" borderId="16" xfId="13" applyNumberFormat="1" applyFont="1" applyFill="1" applyBorder="1" applyAlignment="1">
      <alignment horizontal="left" vertical="center"/>
    </xf>
    <xf numFmtId="164" fontId="10" fillId="12" borderId="17" xfId="13" applyNumberFormat="1" applyFont="1" applyFill="1" applyBorder="1" applyAlignment="1">
      <alignment horizontal="left" vertical="center"/>
    </xf>
    <xf numFmtId="164" fontId="10" fillId="13" borderId="25" xfId="13" applyNumberFormat="1" applyFont="1" applyFill="1" applyBorder="1" applyAlignment="1">
      <alignment horizontal="left" vertical="center"/>
    </xf>
    <xf numFmtId="0" fontId="9" fillId="2" borderId="44" xfId="10" applyFont="1" applyFill="1" applyBorder="1" applyAlignment="1">
      <alignment horizontal="center"/>
    </xf>
    <xf numFmtId="0" fontId="9" fillId="2" borderId="45" xfId="10" applyFont="1" applyFill="1" applyBorder="1" applyAlignment="1">
      <alignment horizontal="center"/>
    </xf>
    <xf numFmtId="0" fontId="12" fillId="14" borderId="15" xfId="8" applyNumberFormat="1" applyFont="1" applyFill="1" applyBorder="1">
      <alignment vertical="center"/>
    </xf>
    <xf numFmtId="164" fontId="10" fillId="13" borderId="16" xfId="13" applyNumberFormat="1" applyFont="1" applyFill="1" applyBorder="1" applyAlignment="1">
      <alignment vertical="center" wrapText="1"/>
    </xf>
    <xf numFmtId="164" fontId="10" fillId="13" borderId="17" xfId="13" applyNumberFormat="1" applyFont="1" applyFill="1" applyBorder="1" applyAlignment="1">
      <alignment vertical="center" wrapText="1"/>
    </xf>
    <xf numFmtId="164" fontId="12" fillId="11" borderId="15" xfId="6" applyNumberFormat="1" applyFont="1" applyFill="1" applyBorder="1">
      <alignment vertical="center"/>
    </xf>
    <xf numFmtId="164" fontId="10" fillId="12" borderId="16" xfId="12" applyNumberFormat="1" applyFont="1" applyFill="1" applyBorder="1" applyAlignment="1">
      <alignment horizontal="left" vertical="center"/>
    </xf>
    <xf numFmtId="164" fontId="10" fillId="12" borderId="17" xfId="12" applyNumberFormat="1" applyFont="1" applyFill="1" applyBorder="1" applyAlignment="1">
      <alignment horizontal="left" vertical="center"/>
    </xf>
    <xf numFmtId="164" fontId="10" fillId="12" borderId="25" xfId="12" applyNumberFormat="1" applyFont="1" applyFill="1" applyBorder="1" applyAlignment="1">
      <alignment horizontal="left" vertical="center"/>
    </xf>
    <xf numFmtId="164" fontId="10" fillId="12" borderId="25" xfId="13" applyNumberFormat="1" applyFont="1" applyFill="1" applyBorder="1" applyAlignment="1">
      <alignment horizontal="left" vertical="center"/>
    </xf>
    <xf numFmtId="0" fontId="9" fillId="9" borderId="12" xfId="15" applyFont="1" applyBorder="1" applyAlignment="1">
      <alignment horizontal="left" vertical="center"/>
    </xf>
    <xf numFmtId="0" fontId="9" fillId="9" borderId="11" xfId="15" applyFont="1" applyBorder="1" applyAlignment="1">
      <alignment horizontal="left" vertical="center"/>
    </xf>
    <xf numFmtId="164" fontId="12" fillId="11" borderId="22" xfId="6" applyNumberFormat="1" applyFont="1" applyFill="1" applyBorder="1">
      <alignment vertical="center"/>
    </xf>
    <xf numFmtId="164" fontId="12" fillId="11" borderId="24" xfId="6" applyNumberFormat="1" applyFont="1" applyFill="1" applyBorder="1">
      <alignment vertical="center"/>
    </xf>
    <xf numFmtId="164" fontId="10" fillId="13" borderId="15" xfId="12" applyNumberFormat="1" applyFont="1" applyFill="1" applyBorder="1">
      <alignment vertical="center"/>
    </xf>
    <xf numFmtId="164" fontId="10" fillId="13" borderId="15" xfId="12" applyNumberFormat="1" applyFont="1" applyFill="1" applyBorder="1" applyAlignment="1">
      <alignment horizontal="left" vertical="center"/>
    </xf>
    <xf numFmtId="164" fontId="12" fillId="11" borderId="22" xfId="14" applyNumberFormat="1" applyFont="1" applyFill="1" applyBorder="1" applyAlignment="1">
      <alignment horizontal="center" vertical="center" wrapText="1"/>
    </xf>
    <xf numFmtId="164" fontId="12" fillId="11" borderId="23" xfId="14" applyNumberFormat="1" applyFont="1" applyFill="1" applyBorder="1" applyAlignment="1">
      <alignment horizontal="center" vertical="center" wrapText="1"/>
    </xf>
    <xf numFmtId="164" fontId="12" fillId="11" borderId="24" xfId="14" applyNumberFormat="1" applyFont="1" applyFill="1" applyBorder="1" applyAlignment="1">
      <alignment horizontal="center" vertical="center" wrapText="1"/>
    </xf>
    <xf numFmtId="164" fontId="10" fillId="16" borderId="16" xfId="12" applyNumberFormat="1" applyFont="1" applyFill="1" applyBorder="1" applyAlignment="1">
      <alignment horizontal="left" vertical="center"/>
    </xf>
    <xf numFmtId="164" fontId="10" fillId="16" borderId="17" xfId="12" applyNumberFormat="1" applyFont="1" applyFill="1" applyBorder="1" applyAlignment="1">
      <alignment horizontal="left" vertical="center"/>
    </xf>
    <xf numFmtId="164" fontId="10" fillId="13" borderId="16" xfId="12" applyNumberFormat="1" applyFont="1" applyFill="1" applyBorder="1" applyAlignment="1">
      <alignment horizontal="left" vertical="center"/>
    </xf>
    <xf numFmtId="164" fontId="10" fillId="13" borderId="17" xfId="12" applyNumberFormat="1" applyFont="1" applyFill="1" applyBorder="1" applyAlignment="1">
      <alignment horizontal="left" vertical="center"/>
    </xf>
    <xf numFmtId="164" fontId="10" fillId="13" borderId="15" xfId="12" applyNumberFormat="1" applyFont="1" applyFill="1" applyBorder="1" applyAlignment="1">
      <alignment vertical="center"/>
    </xf>
    <xf numFmtId="165" fontId="12" fillId="11" borderId="26" xfId="14" applyNumberFormat="1" applyFont="1" applyFill="1" applyBorder="1" applyAlignment="1">
      <alignment horizontal="center" vertical="center" wrapText="1"/>
    </xf>
    <xf numFmtId="165" fontId="12" fillId="11" borderId="27" xfId="14" applyNumberFormat="1" applyFont="1" applyFill="1" applyBorder="1" applyAlignment="1">
      <alignment horizontal="center" vertical="center" wrapText="1"/>
    </xf>
    <xf numFmtId="165" fontId="12" fillId="11" borderId="28" xfId="14" applyNumberFormat="1" applyFont="1" applyFill="1" applyBorder="1" applyAlignment="1">
      <alignment horizontal="center" vertical="center" wrapText="1"/>
    </xf>
    <xf numFmtId="0" fontId="10" fillId="2" borderId="49" xfId="7" applyFont="1" applyFill="1" applyBorder="1"/>
    <xf numFmtId="164" fontId="9" fillId="2" borderId="50" xfId="3" applyNumberFormat="1" applyFont="1" applyFill="1" applyBorder="1" applyAlignment="1">
      <alignment horizontal="left"/>
    </xf>
    <xf numFmtId="0" fontId="10" fillId="2" borderId="51" xfId="7" applyFont="1" applyFill="1" applyBorder="1"/>
    <xf numFmtId="0" fontId="10" fillId="2" borderId="52" xfId="7" applyFont="1" applyFill="1" applyBorder="1"/>
    <xf numFmtId="164" fontId="9" fillId="9" borderId="53" xfId="15" applyNumberFormat="1" applyFont="1" applyBorder="1" applyAlignment="1">
      <alignment horizontal="left" vertical="center"/>
    </xf>
  </cellXfs>
  <cellStyles count="32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Demanda" xfId="1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topLeftCell="A52" zoomScaleNormal="100" workbookViewId="0">
      <selection activeCell="C66" sqref="C66"/>
    </sheetView>
  </sheetViews>
  <sheetFormatPr defaultColWidth="11.44140625" defaultRowHeight="13.2" x14ac:dyDescent="0.25"/>
  <cols>
    <col min="1" max="1" width="0.5546875" style="3" customWidth="1"/>
    <col min="2" max="2" width="15.6640625" style="3" customWidth="1"/>
    <col min="3" max="3" width="57" style="3" bestFit="1" customWidth="1"/>
    <col min="4" max="9" width="9.33203125" style="3" customWidth="1"/>
    <col min="10" max="12" width="10.109375" style="3" customWidth="1"/>
    <col min="13" max="13" width="0.6640625" style="3" customWidth="1"/>
    <col min="14" max="14" width="1.21875" style="2" customWidth="1"/>
    <col min="15" max="16384" width="11.44140625" style="2"/>
  </cols>
  <sheetData>
    <row r="1" spans="1:14" ht="14.4" thickTop="1" thickBot="1" x14ac:dyDescent="0.3">
      <c r="B1" s="26" t="s">
        <v>69</v>
      </c>
      <c r="C1" s="2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4.4" thickTop="1" thickBot="1" x14ac:dyDescent="0.3"/>
    <row r="3" spans="1:14" ht="14.4" thickTop="1" thickBot="1" x14ac:dyDescent="0.3">
      <c r="A3" s="1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4" ht="14.4" thickTop="1" thickBot="1" x14ac:dyDescent="0.3">
      <c r="B4" s="114" t="s">
        <v>41</v>
      </c>
      <c r="C4" s="115"/>
    </row>
    <row r="5" spans="1:14" ht="3.9" customHeight="1" thickTop="1" x14ac:dyDescent="0.25">
      <c r="A5" s="1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70"/>
    </row>
    <row r="6" spans="1:14" ht="18.75" customHeight="1" x14ac:dyDescent="0.25">
      <c r="A6" s="17"/>
      <c r="B6" s="19" t="s">
        <v>23</v>
      </c>
      <c r="C6" s="20"/>
      <c r="D6" s="120" t="s">
        <v>70</v>
      </c>
      <c r="E6" s="121"/>
      <c r="F6" s="122"/>
      <c r="G6" s="120" t="s">
        <v>82</v>
      </c>
      <c r="H6" s="121"/>
      <c r="I6" s="122"/>
      <c r="J6" s="120" t="s">
        <v>87</v>
      </c>
      <c r="K6" s="121"/>
      <c r="L6" s="122"/>
      <c r="M6" s="71"/>
    </row>
    <row r="7" spans="1:14" ht="20.100000000000001" customHeight="1" x14ac:dyDescent="0.25">
      <c r="A7" s="17"/>
      <c r="B7" s="10" t="s">
        <v>7</v>
      </c>
      <c r="C7" s="10" t="s">
        <v>20</v>
      </c>
      <c r="D7" s="10" t="s">
        <v>22</v>
      </c>
      <c r="E7" s="10" t="s">
        <v>21</v>
      </c>
      <c r="F7" s="11" t="s">
        <v>5</v>
      </c>
      <c r="G7" s="10" t="s">
        <v>22</v>
      </c>
      <c r="H7" s="10" t="s">
        <v>21</v>
      </c>
      <c r="I7" s="11" t="s">
        <v>5</v>
      </c>
      <c r="J7" s="10" t="s">
        <v>22</v>
      </c>
      <c r="K7" s="10" t="s">
        <v>21</v>
      </c>
      <c r="L7" s="11" t="s">
        <v>5</v>
      </c>
      <c r="M7" s="71"/>
    </row>
    <row r="8" spans="1:14" ht="20.100000000000001" customHeight="1" x14ac:dyDescent="0.25">
      <c r="A8" s="17"/>
      <c r="B8" s="66" t="s">
        <v>14</v>
      </c>
      <c r="C8" s="29" t="s">
        <v>24</v>
      </c>
      <c r="D8" s="33">
        <v>10</v>
      </c>
      <c r="E8" s="33">
        <v>46</v>
      </c>
      <c r="F8" s="33">
        <f>+D8+E8</f>
        <v>56</v>
      </c>
      <c r="G8" s="33">
        <v>21</v>
      </c>
      <c r="H8" s="33">
        <v>33</v>
      </c>
      <c r="I8" s="33">
        <f>+G8+H8</f>
        <v>54</v>
      </c>
      <c r="J8" s="33">
        <v>14</v>
      </c>
      <c r="K8" s="33">
        <v>41</v>
      </c>
      <c r="L8" s="33">
        <f>J8+K8</f>
        <v>55</v>
      </c>
      <c r="M8" s="72"/>
      <c r="N8" s="18"/>
    </row>
    <row r="9" spans="1:14" ht="20.100000000000001" customHeight="1" x14ac:dyDescent="0.25">
      <c r="A9" s="17"/>
      <c r="B9" s="123" t="s">
        <v>84</v>
      </c>
      <c r="C9" s="61" t="s">
        <v>56</v>
      </c>
      <c r="D9" s="37">
        <v>39</v>
      </c>
      <c r="E9" s="37">
        <v>31</v>
      </c>
      <c r="F9" s="37">
        <f>+D9+E9</f>
        <v>70</v>
      </c>
      <c r="G9" s="37">
        <v>28</v>
      </c>
      <c r="H9" s="37">
        <v>29</v>
      </c>
      <c r="I9" s="37">
        <f>+G9+H9</f>
        <v>57</v>
      </c>
      <c r="J9" s="37">
        <v>31</v>
      </c>
      <c r="K9" s="37">
        <v>31</v>
      </c>
      <c r="L9" s="37">
        <f>J9+K9</f>
        <v>62</v>
      </c>
      <c r="M9" s="72"/>
      <c r="N9" s="18"/>
    </row>
    <row r="10" spans="1:14" ht="20.100000000000001" customHeight="1" x14ac:dyDescent="0.25">
      <c r="A10" s="17"/>
      <c r="B10" s="124"/>
      <c r="C10" s="62" t="s">
        <v>27</v>
      </c>
      <c r="D10" s="37">
        <v>9</v>
      </c>
      <c r="E10" s="37">
        <v>42</v>
      </c>
      <c r="F10" s="37">
        <f>+D10+E10</f>
        <v>51</v>
      </c>
      <c r="G10" s="37">
        <v>8</v>
      </c>
      <c r="H10" s="37">
        <v>35</v>
      </c>
      <c r="I10" s="37">
        <f>+G10+H10</f>
        <v>43</v>
      </c>
      <c r="J10" s="37">
        <v>8</v>
      </c>
      <c r="K10" s="37">
        <v>29</v>
      </c>
      <c r="L10" s="37">
        <f>J10+K10</f>
        <v>37</v>
      </c>
      <c r="M10" s="72"/>
      <c r="N10" s="18"/>
    </row>
    <row r="11" spans="1:14" ht="20.100000000000001" customHeight="1" x14ac:dyDescent="0.25">
      <c r="A11" s="17"/>
      <c r="B11" s="124"/>
      <c r="C11" s="61" t="s">
        <v>40</v>
      </c>
      <c r="D11" s="37">
        <v>40</v>
      </c>
      <c r="E11" s="37">
        <v>261</v>
      </c>
      <c r="F11" s="37">
        <f>+D11+E11</f>
        <v>301</v>
      </c>
      <c r="G11" s="37">
        <v>35</v>
      </c>
      <c r="H11" s="37">
        <v>255</v>
      </c>
      <c r="I11" s="37">
        <f>+G11+H11</f>
        <v>290</v>
      </c>
      <c r="J11" s="37">
        <v>33</v>
      </c>
      <c r="K11" s="37">
        <v>241</v>
      </c>
      <c r="L11" s="37">
        <f>J11+K11</f>
        <v>274</v>
      </c>
      <c r="M11" s="72"/>
      <c r="N11" s="18"/>
    </row>
    <row r="12" spans="1:14" ht="20.100000000000001" customHeight="1" x14ac:dyDescent="0.25">
      <c r="A12" s="17"/>
      <c r="B12" s="124"/>
      <c r="C12" s="32" t="s">
        <v>45</v>
      </c>
      <c r="D12" s="36">
        <v>8</v>
      </c>
      <c r="E12" s="36">
        <v>57</v>
      </c>
      <c r="F12" s="37">
        <f t="shared" ref="F12" si="0">+D12+E12</f>
        <v>65</v>
      </c>
      <c r="G12" s="36">
        <v>12</v>
      </c>
      <c r="H12" s="36">
        <v>56</v>
      </c>
      <c r="I12" s="37">
        <f t="shared" ref="I12" si="1">+G12+H12</f>
        <v>68</v>
      </c>
      <c r="J12" s="36">
        <v>10</v>
      </c>
      <c r="K12" s="36">
        <v>51</v>
      </c>
      <c r="L12" s="37">
        <f t="shared" ref="L12" si="2">J12+K12</f>
        <v>61</v>
      </c>
      <c r="M12" s="72"/>
      <c r="N12" s="18"/>
    </row>
    <row r="13" spans="1:14" ht="20.100000000000001" customHeight="1" x14ac:dyDescent="0.25">
      <c r="A13" s="17"/>
      <c r="B13" s="124"/>
      <c r="C13" s="32" t="s">
        <v>46</v>
      </c>
      <c r="D13" s="36">
        <v>42</v>
      </c>
      <c r="E13" s="36">
        <v>156</v>
      </c>
      <c r="F13" s="37">
        <f>+D13+E13</f>
        <v>198</v>
      </c>
      <c r="G13" s="36">
        <v>29</v>
      </c>
      <c r="H13" s="36">
        <v>144</v>
      </c>
      <c r="I13" s="37">
        <f>+G13+H13</f>
        <v>173</v>
      </c>
      <c r="J13" s="36">
        <v>25</v>
      </c>
      <c r="K13" s="36">
        <v>166</v>
      </c>
      <c r="L13" s="37">
        <f>J13+K13</f>
        <v>191</v>
      </c>
      <c r="M13" s="72"/>
      <c r="N13" s="18"/>
    </row>
    <row r="14" spans="1:14" ht="20.100000000000001" customHeight="1" x14ac:dyDescent="0.25">
      <c r="A14" s="17"/>
      <c r="B14" s="124"/>
      <c r="C14" s="32" t="s">
        <v>47</v>
      </c>
      <c r="D14" s="36">
        <v>7</v>
      </c>
      <c r="E14" s="36">
        <v>60</v>
      </c>
      <c r="F14" s="37">
        <f>+D14+E14</f>
        <v>67</v>
      </c>
      <c r="G14" s="36">
        <v>10</v>
      </c>
      <c r="H14" s="36">
        <v>53</v>
      </c>
      <c r="I14" s="37">
        <f>+G14+H14</f>
        <v>63</v>
      </c>
      <c r="J14" s="36">
        <v>7</v>
      </c>
      <c r="K14" s="36">
        <v>54</v>
      </c>
      <c r="L14" s="37">
        <f>J14+K14</f>
        <v>61</v>
      </c>
      <c r="M14" s="72"/>
      <c r="N14" s="18"/>
    </row>
    <row r="15" spans="1:14" ht="20.100000000000001" customHeight="1" x14ac:dyDescent="0.25">
      <c r="A15" s="17"/>
      <c r="B15" s="60" t="s">
        <v>18</v>
      </c>
      <c r="C15" s="60" t="s">
        <v>71</v>
      </c>
      <c r="D15" s="59">
        <v>201</v>
      </c>
      <c r="E15" s="59">
        <v>186</v>
      </c>
      <c r="F15" s="59">
        <f>+D15+E15</f>
        <v>387</v>
      </c>
      <c r="G15" s="59">
        <v>187</v>
      </c>
      <c r="H15" s="59">
        <v>177</v>
      </c>
      <c r="I15" s="59">
        <f t="shared" ref="I15:I39" si="3">+G15+H15</f>
        <v>364</v>
      </c>
      <c r="J15" s="59">
        <v>166</v>
      </c>
      <c r="K15" s="59">
        <v>196</v>
      </c>
      <c r="L15" s="59">
        <f t="shared" ref="L15:L62" si="4">J15+K15</f>
        <v>362</v>
      </c>
      <c r="M15" s="72"/>
      <c r="N15" s="18"/>
    </row>
    <row r="16" spans="1:14" ht="20.100000000000001" customHeight="1" x14ac:dyDescent="0.25">
      <c r="A16" s="17"/>
      <c r="B16" s="125" t="s">
        <v>16</v>
      </c>
      <c r="C16" s="32" t="s">
        <v>72</v>
      </c>
      <c r="D16" s="36">
        <v>60</v>
      </c>
      <c r="E16" s="36">
        <v>261</v>
      </c>
      <c r="F16" s="37">
        <f t="shared" ref="F16:F39" si="5">+D16+E16</f>
        <v>321</v>
      </c>
      <c r="G16" s="36">
        <v>0</v>
      </c>
      <c r="H16" s="36">
        <v>0</v>
      </c>
      <c r="I16" s="36">
        <f t="shared" si="3"/>
        <v>0</v>
      </c>
      <c r="J16" s="36">
        <v>0</v>
      </c>
      <c r="K16" s="36">
        <v>0</v>
      </c>
      <c r="L16" s="36">
        <f t="shared" si="4"/>
        <v>0</v>
      </c>
      <c r="M16" s="72"/>
      <c r="N16" s="18"/>
    </row>
    <row r="17" spans="1:14" ht="20.100000000000001" customHeight="1" x14ac:dyDescent="0.25">
      <c r="A17" s="17"/>
      <c r="B17" s="126"/>
      <c r="C17" s="65" t="s">
        <v>27</v>
      </c>
      <c r="D17" s="34">
        <v>1</v>
      </c>
      <c r="E17" s="34">
        <v>9</v>
      </c>
      <c r="F17" s="34">
        <f t="shared" si="5"/>
        <v>10</v>
      </c>
      <c r="G17" s="34">
        <v>2</v>
      </c>
      <c r="H17" s="34">
        <v>17</v>
      </c>
      <c r="I17" s="34">
        <f t="shared" si="3"/>
        <v>19</v>
      </c>
      <c r="J17" s="34">
        <v>0</v>
      </c>
      <c r="K17" s="34">
        <v>0</v>
      </c>
      <c r="L17" s="34">
        <f t="shared" si="4"/>
        <v>0</v>
      </c>
      <c r="M17" s="72"/>
      <c r="N17" s="18"/>
    </row>
    <row r="18" spans="1:14" ht="20.100000000000001" customHeight="1" x14ac:dyDescent="0.25">
      <c r="A18" s="17"/>
      <c r="B18" s="126"/>
      <c r="C18" s="65" t="s">
        <v>26</v>
      </c>
      <c r="D18" s="34">
        <v>4</v>
      </c>
      <c r="E18" s="34">
        <v>11</v>
      </c>
      <c r="F18" s="34">
        <f t="shared" si="5"/>
        <v>15</v>
      </c>
      <c r="G18" s="34">
        <v>5</v>
      </c>
      <c r="H18" s="34">
        <v>20</v>
      </c>
      <c r="I18" s="34">
        <f t="shared" si="3"/>
        <v>25</v>
      </c>
      <c r="J18" s="34">
        <v>0</v>
      </c>
      <c r="K18" s="34">
        <v>2</v>
      </c>
      <c r="L18" s="34">
        <f t="shared" si="4"/>
        <v>2</v>
      </c>
      <c r="M18" s="72"/>
      <c r="N18" s="18"/>
    </row>
    <row r="19" spans="1:14" ht="20.100000000000001" customHeight="1" x14ac:dyDescent="0.25">
      <c r="A19" s="17"/>
      <c r="B19" s="126"/>
      <c r="C19" s="65" t="s">
        <v>25</v>
      </c>
      <c r="D19" s="34">
        <v>0</v>
      </c>
      <c r="E19" s="34">
        <v>7</v>
      </c>
      <c r="F19" s="34">
        <f t="shared" si="5"/>
        <v>7</v>
      </c>
      <c r="G19" s="34">
        <v>1</v>
      </c>
      <c r="H19" s="34">
        <v>4</v>
      </c>
      <c r="I19" s="34">
        <f t="shared" si="3"/>
        <v>5</v>
      </c>
      <c r="J19" s="34">
        <v>0</v>
      </c>
      <c r="K19" s="34">
        <v>1</v>
      </c>
      <c r="L19" s="34">
        <f t="shared" si="4"/>
        <v>1</v>
      </c>
      <c r="M19" s="72"/>
      <c r="N19" s="18"/>
    </row>
    <row r="20" spans="1:14" ht="20.100000000000001" customHeight="1" x14ac:dyDescent="0.25">
      <c r="A20" s="17"/>
      <c r="B20" s="126"/>
      <c r="C20" s="65" t="s">
        <v>62</v>
      </c>
      <c r="D20" s="34">
        <v>5</v>
      </c>
      <c r="E20" s="34">
        <v>16</v>
      </c>
      <c r="F20" s="34">
        <f t="shared" si="5"/>
        <v>21</v>
      </c>
      <c r="G20" s="34">
        <v>1</v>
      </c>
      <c r="H20" s="34">
        <v>9</v>
      </c>
      <c r="I20" s="34">
        <f t="shared" si="3"/>
        <v>10</v>
      </c>
      <c r="J20" s="34">
        <v>0</v>
      </c>
      <c r="K20" s="34">
        <v>0</v>
      </c>
      <c r="L20" s="34">
        <f t="shared" si="4"/>
        <v>0</v>
      </c>
      <c r="M20" s="72"/>
      <c r="N20" s="18"/>
    </row>
    <row r="21" spans="1:14" ht="20.100000000000001" customHeight="1" x14ac:dyDescent="0.25">
      <c r="A21" s="17"/>
      <c r="B21" s="126"/>
      <c r="C21" s="95" t="s">
        <v>83</v>
      </c>
      <c r="D21" s="36">
        <v>0</v>
      </c>
      <c r="E21" s="36">
        <v>0</v>
      </c>
      <c r="F21" s="36">
        <v>0</v>
      </c>
      <c r="G21" s="36">
        <v>97</v>
      </c>
      <c r="H21" s="36">
        <v>449</v>
      </c>
      <c r="I21" s="34">
        <f t="shared" ref="I21" si="6">+G21+H21</f>
        <v>546</v>
      </c>
      <c r="J21" s="36">
        <v>68</v>
      </c>
      <c r="K21" s="36">
        <v>341</v>
      </c>
      <c r="L21" s="36">
        <f t="shared" ref="L21" si="7">J21+K21</f>
        <v>409</v>
      </c>
      <c r="M21" s="72"/>
      <c r="N21" s="18"/>
    </row>
    <row r="22" spans="1:14" ht="20.100000000000001" customHeight="1" x14ac:dyDescent="0.25">
      <c r="A22" s="17"/>
      <c r="B22" s="126"/>
      <c r="C22" s="65" t="s">
        <v>63</v>
      </c>
      <c r="D22" s="34">
        <v>8</v>
      </c>
      <c r="E22" s="34">
        <v>38</v>
      </c>
      <c r="F22" s="34">
        <f t="shared" si="5"/>
        <v>46</v>
      </c>
      <c r="G22" s="34">
        <v>13</v>
      </c>
      <c r="H22" s="34">
        <v>31</v>
      </c>
      <c r="I22" s="34">
        <f t="shared" si="3"/>
        <v>44</v>
      </c>
      <c r="J22" s="34">
        <v>11</v>
      </c>
      <c r="K22" s="34">
        <v>37</v>
      </c>
      <c r="L22" s="34">
        <f t="shared" si="4"/>
        <v>48</v>
      </c>
      <c r="M22" s="72"/>
      <c r="N22" s="18"/>
    </row>
    <row r="23" spans="1:14" ht="20.100000000000001" customHeight="1" x14ac:dyDescent="0.25">
      <c r="A23" s="17"/>
      <c r="B23" s="126"/>
      <c r="C23" s="65" t="s">
        <v>28</v>
      </c>
      <c r="D23" s="34">
        <v>0</v>
      </c>
      <c r="E23" s="34">
        <v>14</v>
      </c>
      <c r="F23" s="34">
        <f t="shared" si="5"/>
        <v>14</v>
      </c>
      <c r="G23" s="34">
        <v>1</v>
      </c>
      <c r="H23" s="34">
        <v>14</v>
      </c>
      <c r="I23" s="34">
        <f t="shared" si="3"/>
        <v>15</v>
      </c>
      <c r="J23" s="34">
        <v>0</v>
      </c>
      <c r="K23" s="34">
        <v>2</v>
      </c>
      <c r="L23" s="34">
        <f t="shared" si="4"/>
        <v>2</v>
      </c>
      <c r="M23" s="72"/>
      <c r="N23" s="18"/>
    </row>
    <row r="24" spans="1:14" ht="20.100000000000001" customHeight="1" x14ac:dyDescent="0.25">
      <c r="A24" s="17"/>
      <c r="B24" s="101" t="s">
        <v>15</v>
      </c>
      <c r="C24" s="63" t="s">
        <v>46</v>
      </c>
      <c r="D24" s="35">
        <v>102</v>
      </c>
      <c r="E24" s="35">
        <v>363</v>
      </c>
      <c r="F24" s="33">
        <f t="shared" si="5"/>
        <v>465</v>
      </c>
      <c r="G24" s="35">
        <v>81</v>
      </c>
      <c r="H24" s="35">
        <v>384</v>
      </c>
      <c r="I24" s="33">
        <f t="shared" si="3"/>
        <v>465</v>
      </c>
      <c r="J24" s="35">
        <v>114</v>
      </c>
      <c r="K24" s="35">
        <v>343</v>
      </c>
      <c r="L24" s="35">
        <f t="shared" si="4"/>
        <v>457</v>
      </c>
      <c r="M24" s="72"/>
      <c r="N24" s="18"/>
    </row>
    <row r="25" spans="1:14" ht="20.100000000000001" customHeight="1" x14ac:dyDescent="0.25">
      <c r="A25" s="17"/>
      <c r="B25" s="113"/>
      <c r="C25" s="63" t="s">
        <v>29</v>
      </c>
      <c r="D25" s="35">
        <v>22</v>
      </c>
      <c r="E25" s="35">
        <v>54</v>
      </c>
      <c r="F25" s="33">
        <f t="shared" si="5"/>
        <v>76</v>
      </c>
      <c r="G25" s="35">
        <v>34</v>
      </c>
      <c r="H25" s="35">
        <v>50</v>
      </c>
      <c r="I25" s="33">
        <f t="shared" si="3"/>
        <v>84</v>
      </c>
      <c r="J25" s="35">
        <v>0</v>
      </c>
      <c r="K25" s="35">
        <v>0</v>
      </c>
      <c r="L25" s="35">
        <f t="shared" si="4"/>
        <v>0</v>
      </c>
      <c r="M25" s="72"/>
      <c r="N25" s="18"/>
    </row>
    <row r="26" spans="1:14" ht="20.100000000000001" customHeight="1" x14ac:dyDescent="0.25">
      <c r="A26" s="17"/>
      <c r="B26" s="118" t="s">
        <v>13</v>
      </c>
      <c r="C26" s="65" t="s">
        <v>49</v>
      </c>
      <c r="D26" s="34">
        <v>36</v>
      </c>
      <c r="E26" s="34">
        <v>94</v>
      </c>
      <c r="F26" s="34">
        <f t="shared" si="5"/>
        <v>130</v>
      </c>
      <c r="G26" s="34">
        <v>23</v>
      </c>
      <c r="H26" s="34">
        <v>90</v>
      </c>
      <c r="I26" s="34">
        <f t="shared" si="3"/>
        <v>113</v>
      </c>
      <c r="J26" s="34">
        <v>22</v>
      </c>
      <c r="K26" s="34">
        <v>89</v>
      </c>
      <c r="L26" s="34">
        <f t="shared" si="4"/>
        <v>111</v>
      </c>
      <c r="M26" s="72"/>
      <c r="N26" s="18"/>
    </row>
    <row r="27" spans="1:14" ht="20.100000000000001" customHeight="1" x14ac:dyDescent="0.25">
      <c r="A27" s="17"/>
      <c r="B27" s="118"/>
      <c r="C27" s="65" t="s">
        <v>78</v>
      </c>
      <c r="D27" s="34">
        <v>13</v>
      </c>
      <c r="E27" s="34">
        <v>68</v>
      </c>
      <c r="F27" s="34">
        <f t="shared" si="5"/>
        <v>81</v>
      </c>
      <c r="G27" s="34">
        <v>4</v>
      </c>
      <c r="H27" s="34">
        <v>33</v>
      </c>
      <c r="I27" s="34">
        <f t="shared" si="3"/>
        <v>37</v>
      </c>
      <c r="J27" s="34">
        <v>9</v>
      </c>
      <c r="K27" s="34">
        <v>26</v>
      </c>
      <c r="L27" s="34">
        <f t="shared" si="4"/>
        <v>35</v>
      </c>
      <c r="M27" s="72"/>
      <c r="N27" s="18"/>
    </row>
    <row r="28" spans="1:14" ht="20.100000000000001" customHeight="1" x14ac:dyDescent="0.25">
      <c r="A28" s="17"/>
      <c r="B28" s="118"/>
      <c r="C28" s="65" t="s">
        <v>50</v>
      </c>
      <c r="D28" s="34">
        <v>6</v>
      </c>
      <c r="E28" s="34">
        <v>13</v>
      </c>
      <c r="F28" s="34">
        <f t="shared" si="5"/>
        <v>19</v>
      </c>
      <c r="G28" s="34">
        <v>14</v>
      </c>
      <c r="H28" s="34">
        <v>17</v>
      </c>
      <c r="I28" s="34">
        <f t="shared" si="3"/>
        <v>31</v>
      </c>
      <c r="J28" s="34">
        <v>5</v>
      </c>
      <c r="K28" s="34">
        <v>9</v>
      </c>
      <c r="L28" s="34">
        <f t="shared" si="4"/>
        <v>14</v>
      </c>
      <c r="M28" s="72"/>
      <c r="N28" s="18"/>
    </row>
    <row r="29" spans="1:14" ht="20.100000000000001" customHeight="1" x14ac:dyDescent="0.25">
      <c r="A29" s="17"/>
      <c r="B29" s="66" t="s">
        <v>12</v>
      </c>
      <c r="C29" s="51" t="s">
        <v>51</v>
      </c>
      <c r="D29" s="33">
        <v>34</v>
      </c>
      <c r="E29" s="33">
        <v>390</v>
      </c>
      <c r="F29" s="33">
        <f t="shared" si="5"/>
        <v>424</v>
      </c>
      <c r="G29" s="33">
        <v>38</v>
      </c>
      <c r="H29" s="33">
        <v>385</v>
      </c>
      <c r="I29" s="33">
        <f t="shared" si="3"/>
        <v>423</v>
      </c>
      <c r="J29" s="33">
        <v>40</v>
      </c>
      <c r="K29" s="33">
        <v>378</v>
      </c>
      <c r="L29" s="33">
        <f t="shared" si="4"/>
        <v>418</v>
      </c>
      <c r="M29" s="72"/>
      <c r="N29" s="18"/>
    </row>
    <row r="30" spans="1:14" ht="20.100000000000001" customHeight="1" x14ac:dyDescent="0.25">
      <c r="A30" s="17"/>
      <c r="B30" s="119" t="s">
        <v>11</v>
      </c>
      <c r="C30" s="52" t="s">
        <v>52</v>
      </c>
      <c r="D30" s="34">
        <v>11</v>
      </c>
      <c r="E30" s="34">
        <v>57</v>
      </c>
      <c r="F30" s="34">
        <f t="shared" si="5"/>
        <v>68</v>
      </c>
      <c r="G30" s="34">
        <v>11</v>
      </c>
      <c r="H30" s="34">
        <v>48</v>
      </c>
      <c r="I30" s="34">
        <f t="shared" si="3"/>
        <v>59</v>
      </c>
      <c r="J30" s="34">
        <v>14</v>
      </c>
      <c r="K30" s="34">
        <v>55</v>
      </c>
      <c r="L30" s="34">
        <f t="shared" si="4"/>
        <v>69</v>
      </c>
      <c r="M30" s="72"/>
      <c r="N30" s="18"/>
    </row>
    <row r="31" spans="1:14" ht="20.100000000000001" customHeight="1" x14ac:dyDescent="0.25">
      <c r="A31" s="17"/>
      <c r="B31" s="119"/>
      <c r="C31" s="52" t="s">
        <v>76</v>
      </c>
      <c r="D31" s="34">
        <v>12</v>
      </c>
      <c r="E31" s="34">
        <v>46</v>
      </c>
      <c r="F31" s="34">
        <f t="shared" ref="F31" si="8">+D31+E31</f>
        <v>58</v>
      </c>
      <c r="G31" s="34">
        <v>9</v>
      </c>
      <c r="H31" s="34">
        <v>43</v>
      </c>
      <c r="I31" s="34">
        <f t="shared" ref="I31" si="9">+G31+H31</f>
        <v>52</v>
      </c>
      <c r="J31" s="34">
        <v>12</v>
      </c>
      <c r="K31" s="34">
        <v>50</v>
      </c>
      <c r="L31" s="34">
        <f t="shared" ref="L31" si="10">J31+K31</f>
        <v>62</v>
      </c>
      <c r="M31" s="72"/>
      <c r="N31" s="18"/>
    </row>
    <row r="32" spans="1:14" ht="20.100000000000001" customHeight="1" x14ac:dyDescent="0.25">
      <c r="A32" s="17"/>
      <c r="B32" s="119"/>
      <c r="C32" s="52" t="s">
        <v>77</v>
      </c>
      <c r="D32" s="34">
        <v>5</v>
      </c>
      <c r="E32" s="34">
        <v>44</v>
      </c>
      <c r="F32" s="34">
        <f t="shared" si="5"/>
        <v>49</v>
      </c>
      <c r="G32" s="34">
        <v>5</v>
      </c>
      <c r="H32" s="34">
        <v>37</v>
      </c>
      <c r="I32" s="34">
        <f t="shared" si="3"/>
        <v>42</v>
      </c>
      <c r="J32" s="34">
        <v>5</v>
      </c>
      <c r="K32" s="34">
        <v>36</v>
      </c>
      <c r="L32" s="34">
        <f t="shared" si="4"/>
        <v>41</v>
      </c>
      <c r="M32" s="72"/>
      <c r="N32" s="18"/>
    </row>
    <row r="33" spans="1:14" ht="20.100000000000001" customHeight="1" x14ac:dyDescent="0.25">
      <c r="A33" s="17"/>
      <c r="B33" s="31" t="s">
        <v>17</v>
      </c>
      <c r="C33" s="53" t="s">
        <v>80</v>
      </c>
      <c r="D33" s="35">
        <v>50</v>
      </c>
      <c r="E33" s="35">
        <v>74</v>
      </c>
      <c r="F33" s="35">
        <f t="shared" si="5"/>
        <v>124</v>
      </c>
      <c r="G33" s="35">
        <v>49</v>
      </c>
      <c r="H33" s="35">
        <v>67</v>
      </c>
      <c r="I33" s="35">
        <f t="shared" si="3"/>
        <v>116</v>
      </c>
      <c r="J33" s="35">
        <v>52</v>
      </c>
      <c r="K33" s="35">
        <v>59</v>
      </c>
      <c r="L33" s="35">
        <f t="shared" si="4"/>
        <v>111</v>
      </c>
      <c r="M33" s="72"/>
      <c r="N33" s="18"/>
    </row>
    <row r="34" spans="1:14" ht="20.100000000000001" customHeight="1" x14ac:dyDescent="0.25">
      <c r="A34" s="17"/>
      <c r="B34" s="99" t="s">
        <v>88</v>
      </c>
      <c r="C34" s="28" t="s">
        <v>59</v>
      </c>
      <c r="D34" s="38">
        <v>37</v>
      </c>
      <c r="E34" s="38">
        <v>24</v>
      </c>
      <c r="F34" s="47">
        <f t="shared" si="5"/>
        <v>61</v>
      </c>
      <c r="G34" s="38">
        <v>40</v>
      </c>
      <c r="H34" s="38">
        <v>16</v>
      </c>
      <c r="I34" s="47">
        <f t="shared" si="3"/>
        <v>56</v>
      </c>
      <c r="J34" s="38">
        <v>35</v>
      </c>
      <c r="K34" s="38">
        <v>24</v>
      </c>
      <c r="L34" s="38">
        <f t="shared" si="4"/>
        <v>59</v>
      </c>
      <c r="M34" s="72"/>
      <c r="N34" s="18"/>
    </row>
    <row r="35" spans="1:14" ht="20.100000000000001" customHeight="1" x14ac:dyDescent="0.25">
      <c r="A35" s="17"/>
      <c r="B35" s="100"/>
      <c r="C35" s="28" t="s">
        <v>60</v>
      </c>
      <c r="D35" s="38">
        <v>19</v>
      </c>
      <c r="E35" s="38">
        <v>58</v>
      </c>
      <c r="F35" s="47">
        <f t="shared" si="5"/>
        <v>77</v>
      </c>
      <c r="G35" s="38">
        <v>17</v>
      </c>
      <c r="H35" s="38">
        <v>43</v>
      </c>
      <c r="I35" s="47">
        <f t="shared" si="3"/>
        <v>60</v>
      </c>
      <c r="J35" s="39">
        <v>13</v>
      </c>
      <c r="K35" s="39">
        <v>51</v>
      </c>
      <c r="L35" s="39">
        <f t="shared" si="4"/>
        <v>64</v>
      </c>
      <c r="M35" s="72"/>
      <c r="N35" s="18"/>
    </row>
    <row r="36" spans="1:14" ht="20.100000000000001" customHeight="1" x14ac:dyDescent="0.25">
      <c r="A36" s="17"/>
      <c r="B36" s="100"/>
      <c r="C36" s="28" t="s">
        <v>48</v>
      </c>
      <c r="D36" s="38">
        <v>10</v>
      </c>
      <c r="E36" s="38">
        <v>39</v>
      </c>
      <c r="F36" s="34">
        <f t="shared" ref="F36" si="11">+D36+E36</f>
        <v>49</v>
      </c>
      <c r="G36" s="38">
        <v>6</v>
      </c>
      <c r="H36" s="38">
        <v>41</v>
      </c>
      <c r="I36" s="34">
        <f t="shared" ref="I36" si="12">+G36+H36</f>
        <v>47</v>
      </c>
      <c r="J36" s="39">
        <v>10</v>
      </c>
      <c r="K36" s="39">
        <v>31</v>
      </c>
      <c r="L36" s="39">
        <f>J36+K36</f>
        <v>41</v>
      </c>
      <c r="M36" s="72"/>
      <c r="N36" s="18"/>
    </row>
    <row r="37" spans="1:14" ht="20.100000000000001" customHeight="1" x14ac:dyDescent="0.25">
      <c r="A37" s="17"/>
      <c r="B37" s="100"/>
      <c r="C37" s="28" t="s">
        <v>31</v>
      </c>
      <c r="D37" s="38">
        <v>14</v>
      </c>
      <c r="E37" s="38">
        <v>93</v>
      </c>
      <c r="F37" s="47">
        <f t="shared" si="5"/>
        <v>107</v>
      </c>
      <c r="G37" s="38">
        <v>8</v>
      </c>
      <c r="H37" s="38">
        <v>96</v>
      </c>
      <c r="I37" s="47">
        <f t="shared" si="3"/>
        <v>104</v>
      </c>
      <c r="J37" s="39">
        <v>9</v>
      </c>
      <c r="K37" s="39">
        <v>96</v>
      </c>
      <c r="L37" s="39">
        <f t="shared" si="4"/>
        <v>105</v>
      </c>
      <c r="M37" s="72"/>
      <c r="N37" s="18"/>
    </row>
    <row r="38" spans="1:14" ht="20.100000000000001" customHeight="1" x14ac:dyDescent="0.25">
      <c r="A38" s="17"/>
      <c r="B38" s="100"/>
      <c r="C38" s="28" t="s">
        <v>32</v>
      </c>
      <c r="D38" s="38">
        <v>17</v>
      </c>
      <c r="E38" s="38">
        <v>105</v>
      </c>
      <c r="F38" s="47">
        <f t="shared" si="5"/>
        <v>122</v>
      </c>
      <c r="G38" s="38">
        <v>19</v>
      </c>
      <c r="H38" s="38">
        <v>102</v>
      </c>
      <c r="I38" s="47">
        <f t="shared" si="3"/>
        <v>121</v>
      </c>
      <c r="J38" s="39">
        <v>14</v>
      </c>
      <c r="K38" s="39">
        <v>117</v>
      </c>
      <c r="L38" s="39">
        <f t="shared" si="4"/>
        <v>131</v>
      </c>
      <c r="M38" s="72"/>
      <c r="N38" s="18"/>
    </row>
    <row r="39" spans="1:14" ht="20.100000000000001" customHeight="1" x14ac:dyDescent="0.25">
      <c r="A39" s="17"/>
      <c r="B39" s="100"/>
      <c r="C39" s="28" t="s">
        <v>30</v>
      </c>
      <c r="D39" s="38">
        <v>17</v>
      </c>
      <c r="E39" s="38">
        <v>209</v>
      </c>
      <c r="F39" s="47">
        <f t="shared" si="5"/>
        <v>226</v>
      </c>
      <c r="G39" s="38">
        <v>19</v>
      </c>
      <c r="H39" s="38">
        <v>193</v>
      </c>
      <c r="I39" s="47">
        <f t="shared" si="3"/>
        <v>212</v>
      </c>
      <c r="J39" s="39">
        <v>15</v>
      </c>
      <c r="K39" s="39">
        <v>203</v>
      </c>
      <c r="L39" s="39">
        <f t="shared" si="4"/>
        <v>218</v>
      </c>
      <c r="M39" s="72"/>
      <c r="N39" s="18"/>
    </row>
    <row r="40" spans="1:14" ht="20.100000000000001" customHeight="1" x14ac:dyDescent="0.25">
      <c r="A40" s="17"/>
      <c r="B40" s="100"/>
      <c r="C40" s="28" t="s">
        <v>29</v>
      </c>
      <c r="D40" s="38">
        <v>46</v>
      </c>
      <c r="E40" s="38">
        <v>92</v>
      </c>
      <c r="F40" s="47">
        <f>+D40+E40</f>
        <v>138</v>
      </c>
      <c r="G40" s="38">
        <v>56</v>
      </c>
      <c r="H40" s="38">
        <v>89</v>
      </c>
      <c r="I40" s="47">
        <f>+G40+H40</f>
        <v>145</v>
      </c>
      <c r="J40" s="39">
        <v>54</v>
      </c>
      <c r="K40" s="39">
        <v>75</v>
      </c>
      <c r="L40" s="39">
        <f>J40+K40</f>
        <v>129</v>
      </c>
      <c r="M40" s="72"/>
      <c r="N40" s="18"/>
    </row>
    <row r="41" spans="1:14" ht="20.100000000000001" customHeight="1" x14ac:dyDescent="0.25">
      <c r="A41" s="17"/>
      <c r="B41" s="101" t="s">
        <v>61</v>
      </c>
      <c r="C41" s="53" t="s">
        <v>53</v>
      </c>
      <c r="D41" s="35">
        <v>2</v>
      </c>
      <c r="E41" s="35">
        <v>7</v>
      </c>
      <c r="F41" s="33">
        <f>+D41+E41</f>
        <v>9</v>
      </c>
      <c r="G41" s="35">
        <v>1</v>
      </c>
      <c r="H41" s="35">
        <v>3</v>
      </c>
      <c r="I41" s="33">
        <f>+G41+H41</f>
        <v>4</v>
      </c>
      <c r="J41" s="35">
        <v>0</v>
      </c>
      <c r="K41" s="35">
        <v>0</v>
      </c>
      <c r="L41" s="35">
        <f t="shared" si="4"/>
        <v>0</v>
      </c>
      <c r="M41" s="72"/>
      <c r="N41" s="18"/>
    </row>
    <row r="42" spans="1:14" ht="20.100000000000001" customHeight="1" x14ac:dyDescent="0.25">
      <c r="A42" s="17"/>
      <c r="B42" s="102"/>
      <c r="C42" s="53" t="s">
        <v>54</v>
      </c>
      <c r="D42" s="68">
        <v>1</v>
      </c>
      <c r="E42" s="68">
        <v>3</v>
      </c>
      <c r="F42" s="33">
        <f>+D42+E42</f>
        <v>4</v>
      </c>
      <c r="G42" s="68">
        <v>0</v>
      </c>
      <c r="H42" s="68">
        <v>0</v>
      </c>
      <c r="I42" s="33">
        <f>+G42+H42</f>
        <v>0</v>
      </c>
      <c r="J42" s="68">
        <v>0</v>
      </c>
      <c r="K42" s="68">
        <v>0</v>
      </c>
      <c r="L42" s="68">
        <f t="shared" si="4"/>
        <v>0</v>
      </c>
      <c r="M42" s="72"/>
      <c r="N42" s="18"/>
    </row>
    <row r="43" spans="1:14" ht="20.100000000000001" customHeight="1" x14ac:dyDescent="0.25">
      <c r="A43" s="17"/>
      <c r="B43" s="102"/>
      <c r="C43" s="53" t="s">
        <v>26</v>
      </c>
      <c r="D43" s="68">
        <v>2</v>
      </c>
      <c r="E43" s="68">
        <v>8</v>
      </c>
      <c r="F43" s="33">
        <f>+D43+E43</f>
        <v>10</v>
      </c>
      <c r="G43" s="68">
        <v>2</v>
      </c>
      <c r="H43" s="68">
        <v>10</v>
      </c>
      <c r="I43" s="33">
        <f>+G43+H43</f>
        <v>12</v>
      </c>
      <c r="J43" s="68">
        <v>0</v>
      </c>
      <c r="K43" s="68">
        <v>0</v>
      </c>
      <c r="L43" s="68">
        <f t="shared" si="4"/>
        <v>0</v>
      </c>
      <c r="M43" s="72"/>
      <c r="N43" s="18"/>
    </row>
    <row r="44" spans="1:14" ht="20.100000000000001" customHeight="1" x14ac:dyDescent="0.25">
      <c r="A44" s="17"/>
      <c r="B44" s="102"/>
      <c r="C44" s="53" t="s">
        <v>79</v>
      </c>
      <c r="D44" s="68">
        <v>1</v>
      </c>
      <c r="E44" s="68">
        <v>15</v>
      </c>
      <c r="F44" s="68">
        <v>16</v>
      </c>
      <c r="G44" s="68">
        <v>0</v>
      </c>
      <c r="H44" s="68">
        <v>4</v>
      </c>
      <c r="I44" s="68">
        <f>+G44+H44</f>
        <v>4</v>
      </c>
      <c r="J44" s="68">
        <v>0</v>
      </c>
      <c r="K44" s="68">
        <v>0</v>
      </c>
      <c r="L44" s="68">
        <f t="shared" si="4"/>
        <v>0</v>
      </c>
      <c r="M44" s="72"/>
      <c r="N44" s="18"/>
    </row>
    <row r="45" spans="1:14" ht="18.600000000000001" customHeight="1" x14ac:dyDescent="0.25">
      <c r="A45" s="17"/>
      <c r="B45" s="102"/>
      <c r="C45" s="53" t="s">
        <v>73</v>
      </c>
      <c r="D45" s="68">
        <v>33</v>
      </c>
      <c r="E45" s="68">
        <v>92</v>
      </c>
      <c r="F45" s="33">
        <f>+D45+E45</f>
        <v>125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f t="shared" si="4"/>
        <v>0</v>
      </c>
      <c r="M45" s="72"/>
      <c r="N45" s="18"/>
    </row>
    <row r="46" spans="1:14" ht="20.100000000000001" customHeight="1" x14ac:dyDescent="0.25">
      <c r="A46" s="17"/>
      <c r="B46" s="102"/>
      <c r="C46" s="53" t="s">
        <v>85</v>
      </c>
      <c r="D46" s="68">
        <v>0</v>
      </c>
      <c r="E46" s="68">
        <v>0</v>
      </c>
      <c r="F46" s="68">
        <v>0</v>
      </c>
      <c r="G46" s="68">
        <v>30</v>
      </c>
      <c r="H46" s="68">
        <v>106</v>
      </c>
      <c r="I46" s="33">
        <f>+G46+H46</f>
        <v>136</v>
      </c>
      <c r="J46" s="68">
        <v>40</v>
      </c>
      <c r="K46" s="68">
        <v>130</v>
      </c>
      <c r="L46" s="68">
        <f>J46+K46</f>
        <v>170</v>
      </c>
      <c r="M46" s="72"/>
      <c r="N46" s="18"/>
    </row>
    <row r="47" spans="1:14" ht="49.8" customHeight="1" x14ac:dyDescent="0.25">
      <c r="A47" s="17"/>
      <c r="B47" s="102"/>
      <c r="C47" s="69" t="s">
        <v>86</v>
      </c>
      <c r="D47" s="68">
        <v>0</v>
      </c>
      <c r="E47" s="68">
        <v>0</v>
      </c>
      <c r="F47" s="68">
        <v>0</v>
      </c>
      <c r="G47" s="68">
        <v>12</v>
      </c>
      <c r="H47" s="68">
        <v>25</v>
      </c>
      <c r="I47" s="33">
        <f>+G47+H47</f>
        <v>37</v>
      </c>
      <c r="J47" s="68">
        <v>6</v>
      </c>
      <c r="K47" s="68">
        <v>35</v>
      </c>
      <c r="L47" s="68">
        <f>J47+K47</f>
        <v>41</v>
      </c>
      <c r="M47" s="72"/>
      <c r="N47" s="18"/>
    </row>
    <row r="48" spans="1:14" ht="21.6" customHeight="1" x14ac:dyDescent="0.25">
      <c r="A48" s="17"/>
      <c r="B48" s="102"/>
      <c r="C48" s="53" t="s">
        <v>92</v>
      </c>
      <c r="D48" s="68">
        <v>20</v>
      </c>
      <c r="E48" s="68">
        <v>75</v>
      </c>
      <c r="F48" s="33">
        <f>+D48+E48</f>
        <v>95</v>
      </c>
      <c r="G48" s="68">
        <v>18</v>
      </c>
      <c r="H48" s="68">
        <v>84</v>
      </c>
      <c r="I48" s="33">
        <f>+G48+H48</f>
        <v>102</v>
      </c>
      <c r="J48" s="68">
        <v>18</v>
      </c>
      <c r="K48" s="68">
        <v>65</v>
      </c>
      <c r="L48" s="68">
        <f>J48+K48</f>
        <v>83</v>
      </c>
      <c r="M48" s="72"/>
      <c r="N48" s="18"/>
    </row>
    <row r="49" spans="1:14" ht="20.100000000000001" customHeight="1" x14ac:dyDescent="0.25">
      <c r="A49" s="17"/>
      <c r="B49" s="100" t="s">
        <v>10</v>
      </c>
      <c r="C49" s="54" t="s">
        <v>89</v>
      </c>
      <c r="D49" s="38">
        <v>52</v>
      </c>
      <c r="E49" s="38">
        <v>80</v>
      </c>
      <c r="F49" s="38">
        <v>132</v>
      </c>
      <c r="G49" s="38">
        <v>45</v>
      </c>
      <c r="H49" s="38">
        <v>67</v>
      </c>
      <c r="I49" s="38">
        <f t="shared" ref="I49:I62" si="13">+G49+H49</f>
        <v>112</v>
      </c>
      <c r="J49" s="38">
        <v>42</v>
      </c>
      <c r="K49" s="38">
        <v>62</v>
      </c>
      <c r="L49" s="38">
        <f t="shared" si="4"/>
        <v>104</v>
      </c>
      <c r="M49" s="72"/>
      <c r="N49" s="18"/>
    </row>
    <row r="50" spans="1:14" ht="20.100000000000001" customHeight="1" x14ac:dyDescent="0.25">
      <c r="A50" s="17"/>
      <c r="B50" s="100"/>
      <c r="C50" s="54" t="s">
        <v>55</v>
      </c>
      <c r="D50" s="38">
        <v>2</v>
      </c>
      <c r="E50" s="38">
        <v>15</v>
      </c>
      <c r="F50" s="34">
        <f t="shared" ref="F50:F62" si="14">+D50+E50</f>
        <v>17</v>
      </c>
      <c r="G50" s="38">
        <v>2</v>
      </c>
      <c r="H50" s="38">
        <v>7</v>
      </c>
      <c r="I50" s="34">
        <f t="shared" si="13"/>
        <v>9</v>
      </c>
      <c r="J50" s="38">
        <v>0</v>
      </c>
      <c r="K50" s="38">
        <v>0</v>
      </c>
      <c r="L50" s="38">
        <f t="shared" si="4"/>
        <v>0</v>
      </c>
      <c r="M50" s="72"/>
      <c r="N50" s="18"/>
    </row>
    <row r="51" spans="1:14" ht="20.100000000000001" customHeight="1" x14ac:dyDescent="0.25">
      <c r="A51" s="17"/>
      <c r="B51" s="103"/>
      <c r="C51" s="54" t="s">
        <v>91</v>
      </c>
      <c r="D51" s="38">
        <v>0</v>
      </c>
      <c r="E51" s="38">
        <v>0</v>
      </c>
      <c r="F51" s="34">
        <f t="shared" si="14"/>
        <v>0</v>
      </c>
      <c r="G51" s="38">
        <v>0</v>
      </c>
      <c r="H51" s="38">
        <v>0</v>
      </c>
      <c r="I51" s="34">
        <f t="shared" si="13"/>
        <v>0</v>
      </c>
      <c r="J51" s="38">
        <v>1</v>
      </c>
      <c r="K51" s="38">
        <v>6</v>
      </c>
      <c r="L51" s="38">
        <f t="shared" si="4"/>
        <v>7</v>
      </c>
      <c r="M51" s="72"/>
      <c r="N51" s="18"/>
    </row>
    <row r="52" spans="1:14" ht="20.100000000000001" customHeight="1" x14ac:dyDescent="0.25">
      <c r="A52" s="17"/>
      <c r="B52" s="110" t="s">
        <v>9</v>
      </c>
      <c r="C52" s="29" t="s">
        <v>57</v>
      </c>
      <c r="D52" s="33">
        <v>3</v>
      </c>
      <c r="E52" s="33">
        <v>39</v>
      </c>
      <c r="F52" s="33">
        <f t="shared" ref="F52" si="15">+D52+E52</f>
        <v>42</v>
      </c>
      <c r="G52" s="33">
        <v>5</v>
      </c>
      <c r="H52" s="33">
        <v>33</v>
      </c>
      <c r="I52" s="33">
        <f t="shared" ref="I52" si="16">+G52+H52</f>
        <v>38</v>
      </c>
      <c r="J52" s="33">
        <v>3</v>
      </c>
      <c r="K52" s="33">
        <v>38</v>
      </c>
      <c r="L52" s="33">
        <f t="shared" ref="L52" si="17">J52+K52</f>
        <v>41</v>
      </c>
      <c r="M52" s="72"/>
      <c r="N52" s="18"/>
    </row>
    <row r="53" spans="1:14" ht="20.100000000000001" customHeight="1" x14ac:dyDescent="0.25">
      <c r="A53" s="17"/>
      <c r="B53" s="111"/>
      <c r="C53" s="29" t="s">
        <v>90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2</v>
      </c>
      <c r="K53" s="33">
        <v>6</v>
      </c>
      <c r="L53" s="33">
        <f t="shared" ref="L53:L55" si="18">J53+K53</f>
        <v>8</v>
      </c>
      <c r="M53" s="72"/>
      <c r="N53" s="18"/>
    </row>
    <row r="54" spans="1:14" ht="20.100000000000001" customHeight="1" x14ac:dyDescent="0.25">
      <c r="A54" s="17"/>
      <c r="B54" s="112"/>
      <c r="C54" s="29" t="s">
        <v>40</v>
      </c>
      <c r="D54" s="33">
        <v>24</v>
      </c>
      <c r="E54" s="33">
        <v>117</v>
      </c>
      <c r="F54" s="33">
        <f t="shared" ref="F54:F55" si="19">+D54+E54</f>
        <v>141</v>
      </c>
      <c r="G54" s="33">
        <f>18+2</f>
        <v>20</v>
      </c>
      <c r="H54" s="33">
        <f>89+2+3+5</f>
        <v>99</v>
      </c>
      <c r="I54" s="33">
        <f t="shared" ref="I54:I55" si="20">+G54+H54</f>
        <v>119</v>
      </c>
      <c r="J54" s="33">
        <v>15</v>
      </c>
      <c r="K54" s="33">
        <v>94</v>
      </c>
      <c r="L54" s="33">
        <f t="shared" si="18"/>
        <v>109</v>
      </c>
      <c r="M54" s="72"/>
      <c r="N54" s="18"/>
    </row>
    <row r="55" spans="1:14" ht="20.100000000000001" customHeight="1" x14ac:dyDescent="0.25">
      <c r="A55" s="17"/>
      <c r="B55" s="127" t="s">
        <v>8</v>
      </c>
      <c r="C55" s="95" t="s">
        <v>58</v>
      </c>
      <c r="D55" s="34">
        <v>42</v>
      </c>
      <c r="E55" s="34">
        <v>71</v>
      </c>
      <c r="F55" s="34">
        <f t="shared" si="19"/>
        <v>113</v>
      </c>
      <c r="G55" s="34">
        <v>33</v>
      </c>
      <c r="H55" s="34">
        <v>63</v>
      </c>
      <c r="I55" s="34">
        <f t="shared" si="20"/>
        <v>96</v>
      </c>
      <c r="J55" s="34">
        <v>43</v>
      </c>
      <c r="K55" s="34">
        <v>77</v>
      </c>
      <c r="L55" s="34">
        <f t="shared" si="18"/>
        <v>120</v>
      </c>
      <c r="M55" s="72"/>
      <c r="N55" s="18"/>
    </row>
    <row r="56" spans="1:14" ht="20.100000000000001" customHeight="1" x14ac:dyDescent="0.25">
      <c r="A56" s="17"/>
      <c r="B56" s="127"/>
      <c r="C56" s="95" t="s">
        <v>40</v>
      </c>
      <c r="D56" s="34">
        <v>32</v>
      </c>
      <c r="E56" s="34">
        <v>161</v>
      </c>
      <c r="F56" s="34">
        <f t="shared" ref="F56" si="21">+D56+E56</f>
        <v>193</v>
      </c>
      <c r="G56" s="34">
        <f>15+1+1+11</f>
        <v>28</v>
      </c>
      <c r="H56" s="34">
        <f>87+8+20+31</f>
        <v>146</v>
      </c>
      <c r="I56" s="34">
        <f t="shared" ref="I56" si="22">+G56+H56</f>
        <v>174</v>
      </c>
      <c r="J56" s="34">
        <v>22</v>
      </c>
      <c r="K56" s="34">
        <v>142</v>
      </c>
      <c r="L56" s="34">
        <f t="shared" ref="L56" si="23">J56+K56</f>
        <v>164</v>
      </c>
      <c r="M56" s="72"/>
      <c r="N56" s="18"/>
    </row>
    <row r="57" spans="1:14" ht="20.100000000000001" customHeight="1" x14ac:dyDescent="0.25">
      <c r="A57" s="17"/>
      <c r="B57" s="127"/>
      <c r="C57" s="65" t="s">
        <v>51</v>
      </c>
      <c r="D57" s="34">
        <v>3</v>
      </c>
      <c r="E57" s="34">
        <v>57</v>
      </c>
      <c r="F57" s="34">
        <f t="shared" si="14"/>
        <v>60</v>
      </c>
      <c r="G57" s="34">
        <v>1</v>
      </c>
      <c r="H57" s="34">
        <v>51</v>
      </c>
      <c r="I57" s="34">
        <f t="shared" si="13"/>
        <v>52</v>
      </c>
      <c r="J57" s="34">
        <v>7</v>
      </c>
      <c r="K57" s="34">
        <v>60</v>
      </c>
      <c r="L57" s="34">
        <f t="shared" si="4"/>
        <v>67</v>
      </c>
      <c r="M57" s="72"/>
      <c r="N57" s="18"/>
    </row>
    <row r="58" spans="1:14" ht="20.100000000000001" customHeight="1" x14ac:dyDescent="0.25">
      <c r="A58" s="17"/>
      <c r="B58" s="67" t="s">
        <v>68</v>
      </c>
      <c r="C58" s="63" t="s">
        <v>33</v>
      </c>
      <c r="D58" s="68">
        <v>67</v>
      </c>
      <c r="E58" s="68">
        <v>33</v>
      </c>
      <c r="F58" s="68">
        <f t="shared" si="14"/>
        <v>100</v>
      </c>
      <c r="G58" s="68">
        <v>76</v>
      </c>
      <c r="H58" s="68">
        <v>23</v>
      </c>
      <c r="I58" s="68">
        <f t="shared" si="13"/>
        <v>99</v>
      </c>
      <c r="J58" s="68">
        <v>78</v>
      </c>
      <c r="K58" s="68">
        <v>22</v>
      </c>
      <c r="L58" s="68">
        <f t="shared" si="4"/>
        <v>100</v>
      </c>
      <c r="M58" s="72"/>
      <c r="N58" s="18"/>
    </row>
    <row r="59" spans="1:14" ht="20.100000000000001" customHeight="1" x14ac:dyDescent="0.25">
      <c r="A59" s="17"/>
      <c r="B59" s="107" t="s">
        <v>19</v>
      </c>
      <c r="C59" s="28" t="s">
        <v>34</v>
      </c>
      <c r="D59" s="39">
        <v>10</v>
      </c>
      <c r="E59" s="39">
        <v>39</v>
      </c>
      <c r="F59" s="34">
        <f t="shared" si="14"/>
        <v>49</v>
      </c>
      <c r="G59" s="39">
        <v>7</v>
      </c>
      <c r="H59" s="39">
        <v>27</v>
      </c>
      <c r="I59" s="34">
        <f t="shared" si="13"/>
        <v>34</v>
      </c>
      <c r="J59" s="39">
        <v>11</v>
      </c>
      <c r="K59" s="39">
        <v>25</v>
      </c>
      <c r="L59" s="39">
        <f t="shared" si="4"/>
        <v>36</v>
      </c>
      <c r="M59" s="72"/>
      <c r="N59" s="18"/>
    </row>
    <row r="60" spans="1:14" ht="20.100000000000001" customHeight="1" x14ac:dyDescent="0.25">
      <c r="A60" s="17"/>
      <c r="B60" s="108"/>
      <c r="C60" s="28" t="s">
        <v>37</v>
      </c>
      <c r="D60" s="39">
        <v>17</v>
      </c>
      <c r="E60" s="39">
        <v>29</v>
      </c>
      <c r="F60" s="34">
        <f t="shared" si="14"/>
        <v>46</v>
      </c>
      <c r="G60" s="39">
        <v>14</v>
      </c>
      <c r="H60" s="39">
        <v>14</v>
      </c>
      <c r="I60" s="34">
        <f t="shared" si="13"/>
        <v>28</v>
      </c>
      <c r="J60" s="39">
        <v>13</v>
      </c>
      <c r="K60" s="39">
        <v>13</v>
      </c>
      <c r="L60" s="39">
        <f t="shared" si="4"/>
        <v>26</v>
      </c>
      <c r="M60" s="72"/>
      <c r="N60" s="18"/>
    </row>
    <row r="61" spans="1:14" ht="20.100000000000001" customHeight="1" x14ac:dyDescent="0.25">
      <c r="A61" s="17"/>
      <c r="B61" s="108"/>
      <c r="C61" s="28" t="s">
        <v>35</v>
      </c>
      <c r="D61" s="39">
        <v>24</v>
      </c>
      <c r="E61" s="39">
        <v>30</v>
      </c>
      <c r="F61" s="34">
        <f t="shared" si="14"/>
        <v>54</v>
      </c>
      <c r="G61" s="39">
        <v>32</v>
      </c>
      <c r="H61" s="39">
        <v>31</v>
      </c>
      <c r="I61" s="34">
        <f t="shared" si="13"/>
        <v>63</v>
      </c>
      <c r="J61" s="39">
        <v>30</v>
      </c>
      <c r="K61" s="39">
        <v>15</v>
      </c>
      <c r="L61" s="39">
        <f t="shared" si="4"/>
        <v>45</v>
      </c>
      <c r="M61" s="72"/>
      <c r="N61" s="18"/>
    </row>
    <row r="62" spans="1:14" ht="20.100000000000001" customHeight="1" x14ac:dyDescent="0.25">
      <c r="A62" s="17"/>
      <c r="B62" s="108"/>
      <c r="C62" s="28" t="s">
        <v>36</v>
      </c>
      <c r="D62" s="39">
        <v>31</v>
      </c>
      <c r="E62" s="39">
        <v>34</v>
      </c>
      <c r="F62" s="34">
        <f t="shared" si="14"/>
        <v>65</v>
      </c>
      <c r="G62" s="39">
        <v>25</v>
      </c>
      <c r="H62" s="39">
        <v>27</v>
      </c>
      <c r="I62" s="34">
        <f t="shared" si="13"/>
        <v>52</v>
      </c>
      <c r="J62" s="39">
        <v>36</v>
      </c>
      <c r="K62" s="39">
        <v>25</v>
      </c>
      <c r="L62" s="39">
        <f t="shared" si="4"/>
        <v>61</v>
      </c>
      <c r="M62" s="72"/>
      <c r="N62" s="18"/>
    </row>
    <row r="63" spans="1:14" ht="20.100000000000001" customHeight="1" x14ac:dyDescent="0.25">
      <c r="A63" s="17"/>
      <c r="B63" s="109" t="s">
        <v>38</v>
      </c>
      <c r="C63" s="109"/>
      <c r="D63" s="40">
        <f t="shared" ref="D63:L63" si="24">SUM(D8:D62)</f>
        <v>1251</v>
      </c>
      <c r="E63" s="40">
        <f t="shared" si="24"/>
        <v>3923</v>
      </c>
      <c r="F63" s="40">
        <f t="shared" si="24"/>
        <v>5174</v>
      </c>
      <c r="G63" s="40">
        <f t="shared" si="24"/>
        <v>1234</v>
      </c>
      <c r="H63" s="40">
        <f t="shared" si="24"/>
        <v>3880</v>
      </c>
      <c r="I63" s="40">
        <f t="shared" si="24"/>
        <v>5114</v>
      </c>
      <c r="J63" s="40">
        <f t="shared" si="24"/>
        <v>1163</v>
      </c>
      <c r="K63" s="40">
        <f t="shared" si="24"/>
        <v>3649</v>
      </c>
      <c r="L63" s="40">
        <f t="shared" si="24"/>
        <v>4812</v>
      </c>
      <c r="M63" s="72"/>
    </row>
    <row r="64" spans="1:14" x14ac:dyDescent="0.25">
      <c r="A64" s="17"/>
      <c r="B64" s="58" t="s">
        <v>81</v>
      </c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72"/>
    </row>
    <row r="65" spans="1:13" ht="2.25" customHeight="1" x14ac:dyDescent="0.25">
      <c r="A65" s="73"/>
      <c r="B65" s="55"/>
      <c r="C65" s="15"/>
      <c r="D65" s="41"/>
      <c r="E65" s="41"/>
      <c r="F65" s="41"/>
      <c r="G65" s="41"/>
      <c r="H65" s="41"/>
      <c r="I65" s="41"/>
      <c r="J65" s="41"/>
      <c r="K65" s="41"/>
      <c r="L65" s="41"/>
      <c r="M65" s="74"/>
    </row>
    <row r="66" spans="1:13" ht="15" customHeight="1" x14ac:dyDescent="0.25">
      <c r="A66" s="131"/>
      <c r="B66" s="132"/>
      <c r="C66" s="132"/>
      <c r="D66" s="42"/>
      <c r="E66" s="42"/>
      <c r="F66" s="42"/>
      <c r="G66" s="42"/>
      <c r="H66" s="42"/>
      <c r="I66" s="42"/>
      <c r="J66" s="42"/>
      <c r="K66" s="42"/>
      <c r="L66" s="42"/>
      <c r="M66" s="6"/>
    </row>
    <row r="67" spans="1:13" ht="13.8" thickBot="1" x14ac:dyDescent="0.3">
      <c r="A67" s="133"/>
      <c r="B67" s="12"/>
      <c r="C67" s="13"/>
      <c r="D67" s="43"/>
      <c r="E67" s="43"/>
      <c r="F67" s="43"/>
      <c r="G67" s="43"/>
      <c r="H67" s="43"/>
      <c r="I67" s="43"/>
      <c r="J67" s="43"/>
      <c r="K67" s="43"/>
      <c r="L67" s="43"/>
    </row>
    <row r="68" spans="1:13" ht="19.5" customHeight="1" thickTop="1" x14ac:dyDescent="0.25">
      <c r="A68" s="134"/>
      <c r="B68" s="135" t="s">
        <v>42</v>
      </c>
      <c r="C68" s="135"/>
      <c r="D68" s="44"/>
      <c r="E68" s="44"/>
      <c r="F68" s="44"/>
      <c r="G68" s="44"/>
      <c r="H68" s="44"/>
      <c r="I68" s="44"/>
      <c r="J68" s="44"/>
      <c r="K68" s="44"/>
      <c r="L68" s="44"/>
      <c r="M68" s="6"/>
    </row>
    <row r="69" spans="1:13" x14ac:dyDescent="0.25">
      <c r="A69" s="75"/>
      <c r="B69" s="76"/>
      <c r="C69" s="76"/>
      <c r="D69" s="77"/>
      <c r="E69" s="77"/>
      <c r="F69" s="77"/>
      <c r="G69" s="77"/>
      <c r="H69" s="77"/>
      <c r="I69" s="77"/>
      <c r="J69" s="77"/>
      <c r="K69" s="77"/>
      <c r="L69" s="77"/>
      <c r="M69" s="78"/>
    </row>
    <row r="70" spans="1:13" ht="21.75" customHeight="1" x14ac:dyDescent="0.25">
      <c r="A70" s="81"/>
      <c r="B70" s="23" t="s">
        <v>23</v>
      </c>
      <c r="C70" s="24"/>
      <c r="D70" s="128" t="s">
        <v>70</v>
      </c>
      <c r="E70" s="129"/>
      <c r="F70" s="130"/>
      <c r="G70" s="120" t="s">
        <v>82</v>
      </c>
      <c r="H70" s="121"/>
      <c r="I70" s="122"/>
      <c r="J70" s="120" t="s">
        <v>87</v>
      </c>
      <c r="K70" s="121"/>
      <c r="L70" s="122"/>
      <c r="M70" s="79"/>
    </row>
    <row r="71" spans="1:13" ht="20.100000000000001" customHeight="1" x14ac:dyDescent="0.25">
      <c r="A71" s="81"/>
      <c r="B71" s="10" t="s">
        <v>7</v>
      </c>
      <c r="C71" s="10" t="s">
        <v>6</v>
      </c>
      <c r="D71" s="45" t="s">
        <v>22</v>
      </c>
      <c r="E71" s="45" t="s">
        <v>21</v>
      </c>
      <c r="F71" s="46" t="s">
        <v>5</v>
      </c>
      <c r="G71" s="10" t="s">
        <v>22</v>
      </c>
      <c r="H71" s="10" t="s">
        <v>21</v>
      </c>
      <c r="I71" s="11" t="s">
        <v>5</v>
      </c>
      <c r="J71" s="10" t="s">
        <v>22</v>
      </c>
      <c r="K71" s="10" t="s">
        <v>21</v>
      </c>
      <c r="L71" s="11" t="s">
        <v>5</v>
      </c>
      <c r="M71" s="79"/>
    </row>
    <row r="72" spans="1:13" ht="20.100000000000001" customHeight="1" x14ac:dyDescent="0.25">
      <c r="A72" s="91"/>
      <c r="B72" s="101" t="s">
        <v>4</v>
      </c>
      <c r="C72" s="63" t="s">
        <v>39</v>
      </c>
      <c r="D72" s="35">
        <v>26</v>
      </c>
      <c r="E72" s="35">
        <v>73</v>
      </c>
      <c r="F72" s="35">
        <f t="shared" ref="F72:F80" si="25">+D72+E72</f>
        <v>99</v>
      </c>
      <c r="G72" s="35">
        <v>32</v>
      </c>
      <c r="H72" s="35">
        <v>62</v>
      </c>
      <c r="I72" s="35">
        <f t="shared" ref="I72:I77" si="26">+G72+H72</f>
        <v>94</v>
      </c>
      <c r="J72" s="35">
        <v>25</v>
      </c>
      <c r="K72" s="35">
        <v>47</v>
      </c>
      <c r="L72" s="35">
        <f>K72+J72</f>
        <v>72</v>
      </c>
      <c r="M72" s="79"/>
    </row>
    <row r="73" spans="1:13" ht="20.100000000000001" customHeight="1" x14ac:dyDescent="0.25">
      <c r="A73" s="92"/>
      <c r="B73" s="113"/>
      <c r="C73" s="63" t="s">
        <v>74</v>
      </c>
      <c r="D73" s="35">
        <v>28</v>
      </c>
      <c r="E73" s="35">
        <v>34</v>
      </c>
      <c r="F73" s="35">
        <f t="shared" si="25"/>
        <v>62</v>
      </c>
      <c r="G73" s="35">
        <v>35</v>
      </c>
      <c r="H73" s="35">
        <v>44</v>
      </c>
      <c r="I73" s="35">
        <f t="shared" si="26"/>
        <v>79</v>
      </c>
      <c r="J73" s="35">
        <v>40</v>
      </c>
      <c r="K73" s="35">
        <v>41</v>
      </c>
      <c r="L73" s="35">
        <f t="shared" ref="L73:L80" si="27">K73+J73</f>
        <v>81</v>
      </c>
      <c r="M73" s="79"/>
    </row>
    <row r="74" spans="1:13" ht="20.100000000000001" customHeight="1" x14ac:dyDescent="0.25">
      <c r="A74" s="91"/>
      <c r="B74" s="64" t="s">
        <v>3</v>
      </c>
      <c r="C74" s="65" t="s">
        <v>39</v>
      </c>
      <c r="D74" s="47">
        <v>32</v>
      </c>
      <c r="E74" s="47">
        <v>95</v>
      </c>
      <c r="F74" s="47">
        <f t="shared" si="25"/>
        <v>127</v>
      </c>
      <c r="G74" s="47">
        <v>53</v>
      </c>
      <c r="H74" s="47">
        <v>92</v>
      </c>
      <c r="I74" s="47">
        <f t="shared" si="26"/>
        <v>145</v>
      </c>
      <c r="J74" s="47">
        <v>32</v>
      </c>
      <c r="K74" s="47">
        <v>119</v>
      </c>
      <c r="L74" s="36">
        <f t="shared" si="27"/>
        <v>151</v>
      </c>
      <c r="M74" s="79"/>
    </row>
    <row r="75" spans="1:13" ht="20.100000000000001" customHeight="1" x14ac:dyDescent="0.25">
      <c r="A75" s="91"/>
      <c r="B75" s="110" t="s">
        <v>43</v>
      </c>
      <c r="C75" s="29" t="s">
        <v>44</v>
      </c>
      <c r="D75" s="48">
        <v>11</v>
      </c>
      <c r="E75" s="48">
        <v>5</v>
      </c>
      <c r="F75" s="35">
        <f t="shared" si="25"/>
        <v>16</v>
      </c>
      <c r="G75" s="48">
        <v>0</v>
      </c>
      <c r="H75" s="48">
        <v>0</v>
      </c>
      <c r="I75" s="35">
        <f t="shared" si="26"/>
        <v>0</v>
      </c>
      <c r="J75" s="48">
        <v>0</v>
      </c>
      <c r="K75" s="48">
        <v>0</v>
      </c>
      <c r="L75" s="35">
        <f t="shared" si="27"/>
        <v>0</v>
      </c>
      <c r="M75" s="79"/>
    </row>
    <row r="76" spans="1:13" ht="20.100000000000001" customHeight="1" x14ac:dyDescent="0.25">
      <c r="A76" s="80"/>
      <c r="B76" s="111"/>
      <c r="C76" s="29" t="s">
        <v>67</v>
      </c>
      <c r="D76" s="48">
        <v>12</v>
      </c>
      <c r="E76" s="48">
        <v>43</v>
      </c>
      <c r="F76" s="35">
        <f t="shared" si="25"/>
        <v>55</v>
      </c>
      <c r="G76" s="48">
        <v>11</v>
      </c>
      <c r="H76" s="48">
        <v>32</v>
      </c>
      <c r="I76" s="35">
        <f t="shared" si="26"/>
        <v>43</v>
      </c>
      <c r="J76" s="48">
        <v>14</v>
      </c>
      <c r="K76" s="48">
        <v>29</v>
      </c>
      <c r="L76" s="35">
        <f t="shared" si="27"/>
        <v>43</v>
      </c>
      <c r="M76" s="79"/>
    </row>
    <row r="77" spans="1:13" ht="20.100000000000001" customHeight="1" x14ac:dyDescent="0.25">
      <c r="A77" s="81"/>
      <c r="B77" s="112"/>
      <c r="C77" s="29" t="s">
        <v>75</v>
      </c>
      <c r="D77" s="48">
        <v>3</v>
      </c>
      <c r="E77" s="48">
        <v>43</v>
      </c>
      <c r="F77" s="35">
        <f t="shared" si="25"/>
        <v>46</v>
      </c>
      <c r="G77" s="48">
        <v>3</v>
      </c>
      <c r="H77" s="48">
        <v>73</v>
      </c>
      <c r="I77" s="35">
        <f t="shared" si="26"/>
        <v>76</v>
      </c>
      <c r="J77" s="48">
        <v>6</v>
      </c>
      <c r="K77" s="48">
        <v>69</v>
      </c>
      <c r="L77" s="35">
        <f t="shared" si="27"/>
        <v>75</v>
      </c>
      <c r="M77" s="79"/>
    </row>
    <row r="78" spans="1:13" s="21" customFormat="1" ht="20.100000000000001" customHeight="1" x14ac:dyDescent="0.25">
      <c r="A78" s="81"/>
      <c r="B78" s="99" t="s">
        <v>65</v>
      </c>
      <c r="C78" s="28" t="s">
        <v>66</v>
      </c>
      <c r="D78" s="49">
        <v>3</v>
      </c>
      <c r="E78" s="49">
        <v>3</v>
      </c>
      <c r="F78" s="49">
        <f t="shared" si="25"/>
        <v>6</v>
      </c>
      <c r="G78" s="49" t="s">
        <v>64</v>
      </c>
      <c r="H78" s="49" t="s">
        <v>64</v>
      </c>
      <c r="I78" s="49" t="s">
        <v>64</v>
      </c>
      <c r="J78" s="49">
        <v>0</v>
      </c>
      <c r="K78" s="49">
        <v>0</v>
      </c>
      <c r="L78" s="36">
        <f t="shared" si="27"/>
        <v>0</v>
      </c>
      <c r="M78" s="79"/>
    </row>
    <row r="79" spans="1:13" ht="20.100000000000001" customHeight="1" x14ac:dyDescent="0.25">
      <c r="A79" s="81"/>
      <c r="B79" s="100"/>
      <c r="C79" s="65" t="s">
        <v>29</v>
      </c>
      <c r="D79" s="49">
        <v>0</v>
      </c>
      <c r="E79" s="49">
        <v>3</v>
      </c>
      <c r="F79" s="49">
        <f t="shared" si="25"/>
        <v>3</v>
      </c>
      <c r="G79" s="49" t="s">
        <v>64</v>
      </c>
      <c r="H79" s="49" t="s">
        <v>64</v>
      </c>
      <c r="I79" s="49" t="s">
        <v>64</v>
      </c>
      <c r="J79" s="49">
        <v>0</v>
      </c>
      <c r="K79" s="49">
        <v>0</v>
      </c>
      <c r="L79" s="36">
        <f t="shared" si="27"/>
        <v>0</v>
      </c>
      <c r="M79" s="79"/>
    </row>
    <row r="80" spans="1:13" ht="20.100000000000001" customHeight="1" x14ac:dyDescent="0.25">
      <c r="A80" s="81"/>
      <c r="B80" s="103"/>
      <c r="C80" s="65" t="s">
        <v>40</v>
      </c>
      <c r="D80" s="47">
        <v>17</v>
      </c>
      <c r="E80" s="47">
        <v>26</v>
      </c>
      <c r="F80" s="47">
        <f t="shared" si="25"/>
        <v>43</v>
      </c>
      <c r="G80" s="47">
        <v>6</v>
      </c>
      <c r="H80" s="47">
        <v>37</v>
      </c>
      <c r="I80" s="47">
        <f>+G80+H80</f>
        <v>43</v>
      </c>
      <c r="J80" s="47">
        <v>10</v>
      </c>
      <c r="K80" s="47">
        <v>42</v>
      </c>
      <c r="L80" s="36">
        <f t="shared" si="27"/>
        <v>52</v>
      </c>
      <c r="M80" s="79"/>
    </row>
    <row r="81" spans="1:13" ht="20.100000000000001" customHeight="1" x14ac:dyDescent="0.25">
      <c r="A81" s="81"/>
      <c r="B81" s="116" t="s">
        <v>38</v>
      </c>
      <c r="C81" s="117"/>
      <c r="D81" s="40">
        <f t="shared" ref="D81:I81" si="28">SUM(D72:D80)</f>
        <v>132</v>
      </c>
      <c r="E81" s="40">
        <f t="shared" si="28"/>
        <v>325</v>
      </c>
      <c r="F81" s="40">
        <f t="shared" si="28"/>
        <v>457</v>
      </c>
      <c r="G81" s="40">
        <f t="shared" si="28"/>
        <v>140</v>
      </c>
      <c r="H81" s="40">
        <f t="shared" si="28"/>
        <v>340</v>
      </c>
      <c r="I81" s="40">
        <f t="shared" si="28"/>
        <v>480</v>
      </c>
      <c r="J81" s="40">
        <f t="shared" ref="J81:L81" si="29">SUM(J72:J80)</f>
        <v>127</v>
      </c>
      <c r="K81" s="40">
        <f t="shared" si="29"/>
        <v>347</v>
      </c>
      <c r="L81" s="40">
        <f t="shared" si="29"/>
        <v>474</v>
      </c>
      <c r="M81" s="79"/>
    </row>
    <row r="82" spans="1:13" ht="4.5" customHeight="1" x14ac:dyDescent="0.25">
      <c r="A82" s="82"/>
      <c r="B82" s="83"/>
      <c r="C82" s="83"/>
      <c r="D82" s="84"/>
      <c r="E82" s="84"/>
      <c r="F82" s="84"/>
      <c r="G82" s="84"/>
      <c r="H82" s="84"/>
      <c r="I82" s="84"/>
      <c r="J82" s="84"/>
      <c r="K82" s="84"/>
      <c r="L82" s="84"/>
      <c r="M82" s="85"/>
    </row>
    <row r="83" spans="1:13" x14ac:dyDescent="0.25">
      <c r="A83" s="22"/>
      <c r="B83" s="14"/>
      <c r="C83" s="14"/>
      <c r="D83" s="42"/>
      <c r="E83" s="42"/>
      <c r="F83" s="42"/>
      <c r="G83" s="42"/>
      <c r="H83" s="42"/>
      <c r="I83" s="42"/>
      <c r="J83" s="42"/>
      <c r="K83" s="42"/>
      <c r="L83" s="42"/>
      <c r="M83" s="6"/>
    </row>
    <row r="84" spans="1:13" ht="3.9" customHeight="1" x14ac:dyDescent="0.25">
      <c r="A84" s="75"/>
      <c r="B84" s="104"/>
      <c r="C84" s="105"/>
      <c r="D84" s="86"/>
      <c r="E84" s="86"/>
      <c r="F84" s="86"/>
      <c r="G84" s="86"/>
      <c r="H84" s="86"/>
      <c r="I84" s="86"/>
      <c r="J84" s="86"/>
      <c r="K84" s="86"/>
      <c r="L84" s="86"/>
      <c r="M84" s="87"/>
    </row>
    <row r="85" spans="1:13" ht="20.100000000000001" customHeight="1" x14ac:dyDescent="0.25">
      <c r="A85" s="81"/>
      <c r="B85" s="106" t="s">
        <v>2</v>
      </c>
      <c r="C85" s="106"/>
      <c r="D85" s="50">
        <f>D63</f>
        <v>1251</v>
      </c>
      <c r="E85" s="50">
        <f>E63</f>
        <v>3923</v>
      </c>
      <c r="F85" s="50">
        <f>+D85+E85</f>
        <v>5174</v>
      </c>
      <c r="G85" s="50">
        <f>G63</f>
        <v>1234</v>
      </c>
      <c r="H85" s="50">
        <f>H63</f>
        <v>3880</v>
      </c>
      <c r="I85" s="50">
        <f>+G85+H85</f>
        <v>5114</v>
      </c>
      <c r="J85" s="50">
        <f>J63</f>
        <v>1163</v>
      </c>
      <c r="K85" s="50">
        <f>K63</f>
        <v>3649</v>
      </c>
      <c r="L85" s="50">
        <f>L63</f>
        <v>4812</v>
      </c>
      <c r="M85" s="79"/>
    </row>
    <row r="86" spans="1:13" ht="20.100000000000001" customHeight="1" x14ac:dyDescent="0.25">
      <c r="A86" s="81"/>
      <c r="B86" s="106" t="s">
        <v>1</v>
      </c>
      <c r="C86" s="106"/>
      <c r="D86" s="50">
        <f>+D81</f>
        <v>132</v>
      </c>
      <c r="E86" s="50">
        <f>+E81</f>
        <v>325</v>
      </c>
      <c r="F86" s="50">
        <f t="shared" ref="F86" si="30">+D86+E86</f>
        <v>457</v>
      </c>
      <c r="G86" s="50">
        <f>+G81</f>
        <v>140</v>
      </c>
      <c r="H86" s="50">
        <f>+H81</f>
        <v>340</v>
      </c>
      <c r="I86" s="50">
        <f t="shared" ref="I86" si="31">+G86+H86</f>
        <v>480</v>
      </c>
      <c r="J86" s="50">
        <f>+J81</f>
        <v>127</v>
      </c>
      <c r="K86" s="50">
        <f>+K81</f>
        <v>347</v>
      </c>
      <c r="L86" s="50">
        <f t="shared" ref="L86" si="32">+J86+K86</f>
        <v>474</v>
      </c>
      <c r="M86" s="79"/>
    </row>
    <row r="87" spans="1:13" ht="20.100000000000001" customHeight="1" x14ac:dyDescent="0.25">
      <c r="A87" s="88"/>
      <c r="B87" s="96" t="s">
        <v>0</v>
      </c>
      <c r="C87" s="96"/>
      <c r="D87" s="40">
        <f t="shared" ref="D87:E87" si="33">+D85+D86</f>
        <v>1383</v>
      </c>
      <c r="E87" s="40">
        <f t="shared" si="33"/>
        <v>4248</v>
      </c>
      <c r="F87" s="40">
        <f>+F85+F86</f>
        <v>5631</v>
      </c>
      <c r="G87" s="40">
        <f t="shared" ref="G87:H87" si="34">+G85+G86</f>
        <v>1374</v>
      </c>
      <c r="H87" s="40">
        <f t="shared" si="34"/>
        <v>4220</v>
      </c>
      <c r="I87" s="40">
        <f>+I85+I86</f>
        <v>5594</v>
      </c>
      <c r="J87" s="40">
        <f t="shared" ref="J87:K87" si="35">+J85+J86</f>
        <v>1290</v>
      </c>
      <c r="K87" s="40">
        <f t="shared" si="35"/>
        <v>3996</v>
      </c>
      <c r="L87" s="40">
        <f>+L85+L86</f>
        <v>5286</v>
      </c>
      <c r="M87" s="79"/>
    </row>
    <row r="88" spans="1:13" ht="15.6" customHeight="1" x14ac:dyDescent="0.25">
      <c r="A88" s="89"/>
      <c r="B88" s="97" t="s">
        <v>93</v>
      </c>
      <c r="C88" s="98"/>
      <c r="D88" s="90"/>
      <c r="E88" s="90"/>
      <c r="F88" s="90"/>
      <c r="G88" s="90"/>
      <c r="H88" s="90"/>
      <c r="I88" s="90"/>
      <c r="J88" s="90"/>
      <c r="K88" s="90"/>
      <c r="L88" s="90"/>
      <c r="M88" s="85"/>
    </row>
    <row r="89" spans="1:13" x14ac:dyDescent="0.25">
      <c r="A89" s="9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3" x14ac:dyDescent="0.25">
      <c r="A90" s="9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2"/>
    </row>
  </sheetData>
  <mergeCells count="29">
    <mergeCell ref="G70:I70"/>
    <mergeCell ref="J70:L70"/>
    <mergeCell ref="B72:B73"/>
    <mergeCell ref="B75:B77"/>
    <mergeCell ref="B55:B57"/>
    <mergeCell ref="D70:F70"/>
    <mergeCell ref="J6:L6"/>
    <mergeCell ref="G6:I6"/>
    <mergeCell ref="B9:B14"/>
    <mergeCell ref="B16:B23"/>
    <mergeCell ref="D6:F6"/>
    <mergeCell ref="B24:B25"/>
    <mergeCell ref="B4:C4"/>
    <mergeCell ref="B81:C81"/>
    <mergeCell ref="B26:B28"/>
    <mergeCell ref="B30:B32"/>
    <mergeCell ref="B87:C87"/>
    <mergeCell ref="B88:C88"/>
    <mergeCell ref="B34:B40"/>
    <mergeCell ref="B41:B48"/>
    <mergeCell ref="B78:B80"/>
    <mergeCell ref="B84:C84"/>
    <mergeCell ref="B85:C85"/>
    <mergeCell ref="B86:C86"/>
    <mergeCell ref="B59:B62"/>
    <mergeCell ref="B63:C63"/>
    <mergeCell ref="B68:C68"/>
    <mergeCell ref="B52:B54"/>
    <mergeCell ref="B49:B51"/>
  </mergeCells>
  <printOptions horizontalCentered="1"/>
  <pageMargins left="0.39370078740157483" right="0.39370078740157483" top="0.35433070866141736" bottom="0.35433070866141736" header="0" footer="0"/>
  <pageSetup paperSize="9" scale="47" orientation="portrait" r:id="rId1"/>
  <headerFooter alignWithMargins="0"/>
  <ignoredErrors>
    <ignoredError sqref="I85:I86 F85:F86" formula="1"/>
  </ignoredErrors>
  <webPublishItems count="9">
    <webPublishItem id="6826" divId="1311_6826" sourceType="sheet" destinationFile="G:\APAE\APAE-COMU\Estadístiques internes\LLIBREDA\Lldades 2012\taules\Apartat 1\1311.htm"/>
    <webPublishItem id="22814" divId="1_1_2_22814" sourceType="range" sourceRef="A2:M88" destinationFile="\\gpaq\gpaqssl\lldades\indicadors\2016\1_1_2.htm"/>
    <webPublishItem id="25186" divId="1_1_2_25186" sourceType="range" sourceRef="A3:J82" destinationFile="\\gpaq\gpaqssl\lldades\indicadors\2015\1_1_2.htm"/>
    <webPublishItem id="22251" divId="1_1_2_22251" sourceType="range" sourceRef="A3:J87" destinationFile="\\gpaq\gpaqssl\lldades\indicadors\2015\1_1_2.htm"/>
    <webPublishItem id="11922" divId="1_1_2_11922" sourceType="range" sourceRef="A3:M88" destinationFile="\\gpaq\gpaqssl\lldades\indicadors\2016\1_1_2.htm"/>
    <webPublishItem id="24838" divId="1_1_2_24838" sourceType="range" sourceRef="A3:M89" destinationFile="G:\GPAQ\GPAQ-COMU\Estadístiques internes\LLIBREDA\Lldades 2017\1_1_2.htm"/>
    <webPublishItem id="2320" divId="1_1_2_2320" sourceType="range" sourceRef="A3:M92" destinationFile="G:\GPAQ\GPAQ-COMU\Estadístiques internes\LLIBREDA\Lldades 2017\1_1_2.htm"/>
    <webPublishItem id="5043" divId="1_1_2_5043" sourceType="range" sourceRef="A5:M88" destinationFile="\\gpaq\gpaqssl\lldades\indicadors\2016\1_1_2.htm"/>
    <webPublishItem id="130" divId="1_1_2 (1)_130" sourceType="range" sourceRef="B3:J84" destinationFile="G:\GPAQ\GPAQ-COMU\Estadístiques internes\LLIBREDA\Lldades 2015\Taules\01 Docencia\1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112</vt:lpstr>
      <vt:lpstr>'112'!_1Àrea_d_impressió</vt:lpstr>
      <vt:lpstr>'112'!Àrea_d'impressió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2010-07-15T10:05:40Z</cp:lastPrinted>
  <dcterms:created xsi:type="dcterms:W3CDTF">2009-07-20T07:30:24Z</dcterms:created>
  <dcterms:modified xsi:type="dcterms:W3CDTF">2019-01-28T14:55:03Z</dcterms:modified>
</cp:coreProperties>
</file>