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-132" yWindow="60" windowWidth="18672" windowHeight="12768" tabRatio="881" activeTab="11"/>
  </bookViews>
  <sheets>
    <sheet name="matr mast proc fam" sheetId="1" r:id="rId1"/>
    <sheet name="200" sheetId="6" r:id="rId2"/>
    <sheet name="205" sheetId="15" r:id="rId3"/>
    <sheet name="210" sheetId="8" r:id="rId4"/>
    <sheet name="230" sheetId="9" r:id="rId5"/>
    <sheet name="240" sheetId="10" r:id="rId6"/>
    <sheet name="250" sheetId="11" r:id="rId7"/>
    <sheet name="270" sheetId="12" r:id="rId8"/>
    <sheet name="280" sheetId="26" r:id="rId9"/>
    <sheet name="290" sheetId="27" r:id="rId10"/>
    <sheet name="300" sheetId="13" r:id="rId11"/>
    <sheet name="310" sheetId="14" r:id="rId12"/>
    <sheet name="330" sheetId="16" r:id="rId13"/>
    <sheet name="340" sheetId="17" r:id="rId14"/>
    <sheet name="370" sheetId="18" r:id="rId15"/>
    <sheet name="390" sheetId="19" r:id="rId16"/>
    <sheet name="410" sheetId="22" r:id="rId17"/>
    <sheet name="480" sheetId="23" r:id="rId18"/>
    <sheet name="801" sheetId="24" r:id="rId19"/>
    <sheet name="820" sheetId="20" r:id="rId20"/>
    <sheet name="860" sheetId="21" r:id="rId21"/>
    <sheet name="TOTAL UPC" sheetId="25" r:id="rId22"/>
  </sheets>
  <externalReferences>
    <externalReference r:id="rId23"/>
    <externalReference r:id="rId24"/>
  </externalReferences>
  <definedNames>
    <definedName name="_1Àrea_d_impressió" localSheetId="0">'matr mast proc fam'!$A$1:$I$65</definedName>
    <definedName name="A_impresión_IM">[1]Índex!$A$19:$F$41</definedName>
    <definedName name="_xlnm.Print_Area" localSheetId="0">'matr mast proc fam'!$C$5:$H$82</definedName>
    <definedName name="_xlnm.Database" localSheetId="8">#REF!</definedName>
    <definedName name="_xlnm.Database" localSheetId="9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D23" i="14" l="1"/>
  <c r="E23" i="14"/>
  <c r="H68" i="1"/>
  <c r="H69" i="1"/>
  <c r="C57" i="25" l="1"/>
  <c r="C47" i="25"/>
  <c r="C32" i="25"/>
  <c r="C31" i="25"/>
  <c r="C30" i="25"/>
  <c r="C25" i="25"/>
  <c r="C23" i="25"/>
  <c r="C20" i="25"/>
  <c r="C90" i="25" s="1"/>
  <c r="C16" i="25"/>
  <c r="C10" i="25"/>
  <c r="C26" i="13"/>
  <c r="D21" i="27"/>
  <c r="C21" i="27"/>
  <c r="C19" i="23"/>
  <c r="C23" i="14"/>
  <c r="D26" i="13"/>
  <c r="E26" i="13"/>
  <c r="D13" i="26"/>
  <c r="C13" i="26"/>
  <c r="C40" i="12"/>
  <c r="D54" i="11"/>
  <c r="E54" i="11"/>
  <c r="F54" i="11"/>
  <c r="G54" i="11"/>
  <c r="H54" i="11"/>
  <c r="I54" i="11"/>
  <c r="J54" i="11"/>
  <c r="K54" i="11"/>
  <c r="L54" i="11"/>
  <c r="M54" i="11"/>
  <c r="N54" i="11"/>
  <c r="O54" i="11"/>
  <c r="C54" i="11"/>
  <c r="D38" i="10" l="1"/>
  <c r="E38" i="10"/>
  <c r="F38" i="10"/>
  <c r="G38" i="10"/>
  <c r="H38" i="10"/>
  <c r="I38" i="10"/>
  <c r="J38" i="10"/>
  <c r="K38" i="10"/>
  <c r="L38" i="10"/>
  <c r="M38" i="10"/>
  <c r="N38" i="10"/>
  <c r="C38" i="10"/>
  <c r="H29" i="9"/>
  <c r="D29" i="9"/>
  <c r="E29" i="9"/>
  <c r="F29" i="9"/>
  <c r="G29" i="9"/>
  <c r="C29" i="9"/>
  <c r="D24" i="15"/>
  <c r="E24" i="15"/>
  <c r="F24" i="15"/>
  <c r="G24" i="15"/>
  <c r="C24" i="15"/>
  <c r="G41" i="8"/>
  <c r="H41" i="8"/>
  <c r="I41" i="8"/>
  <c r="J41" i="8"/>
  <c r="D24" i="6"/>
  <c r="C24" i="6"/>
  <c r="D41" i="20"/>
  <c r="H66" i="1"/>
  <c r="H63" i="1"/>
  <c r="H50" i="1"/>
  <c r="H51" i="1"/>
  <c r="H52" i="1"/>
  <c r="H21" i="1"/>
  <c r="H20" i="1"/>
  <c r="C14" i="19" l="1"/>
  <c r="H81" i="1"/>
  <c r="H80" i="1"/>
  <c r="H79" i="1"/>
  <c r="H78" i="1"/>
  <c r="H77" i="1"/>
  <c r="H76" i="1"/>
  <c r="H75" i="1"/>
  <c r="H74" i="1"/>
  <c r="H73" i="1"/>
  <c r="H72" i="1"/>
  <c r="H71" i="1"/>
  <c r="H70" i="1"/>
  <c r="H14" i="1"/>
  <c r="H67" i="1"/>
  <c r="H65" i="1"/>
  <c r="H64" i="1"/>
  <c r="H62" i="1"/>
  <c r="H61" i="1"/>
  <c r="H60" i="1"/>
  <c r="H59" i="1"/>
  <c r="H58" i="1"/>
  <c r="H57" i="1"/>
  <c r="H56" i="1"/>
  <c r="H55" i="1"/>
  <c r="H54" i="1"/>
  <c r="H53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13" i="1"/>
  <c r="H12" i="1"/>
  <c r="H11" i="1"/>
  <c r="H10" i="1"/>
  <c r="H9" i="1"/>
  <c r="H8" i="1"/>
  <c r="H22" i="1"/>
  <c r="H19" i="1"/>
  <c r="H18" i="1"/>
  <c r="H17" i="1"/>
  <c r="H15" i="1"/>
  <c r="E19" i="23" l="1"/>
  <c r="C10" i="22"/>
  <c r="C14" i="21"/>
  <c r="C11" i="18"/>
  <c r="C15" i="17"/>
  <c r="D18" i="16"/>
  <c r="C18" i="16"/>
  <c r="H40" i="12"/>
  <c r="D40" i="12"/>
  <c r="E40" i="12"/>
  <c r="F40" i="12"/>
  <c r="G40" i="12"/>
  <c r="F41" i="8"/>
  <c r="E41" i="8" l="1"/>
  <c r="D41" i="8"/>
  <c r="C41" i="8"/>
  <c r="C15" i="24"/>
  <c r="D19" i="23"/>
  <c r="H16" i="1"/>
  <c r="F82" i="1" l="1"/>
  <c r="G82" i="1"/>
  <c r="E82" i="1"/>
  <c r="H82" i="1" l="1"/>
</calcChain>
</file>

<file path=xl/sharedStrings.xml><?xml version="1.0" encoding="utf-8"?>
<sst xmlns="http://schemas.openxmlformats.org/spreadsheetml/2006/main" count="686" uniqueCount="278">
  <si>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</si>
  <si>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</si>
  <si>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</si>
  <si>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</si>
  <si>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</si>
  <si>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</si>
  <si>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</si>
  <si>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</si>
  <si>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</si>
  <si>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</si>
  <si>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390 ESAB</t>
  </si>
  <si>
    <t>410 ICE</t>
  </si>
  <si>
    <t>820 EUETIB</t>
  </si>
  <si>
    <t>860 EEI</t>
  </si>
  <si>
    <t>TOTAL</t>
  </si>
  <si>
    <t>340 EPSEVG</t>
  </si>
  <si>
    <t>480 IS.UPC</t>
  </si>
  <si>
    <t>Catalunya</t>
  </si>
  <si>
    <t>Resta d'Espanya</t>
  </si>
  <si>
    <t>Estranger</t>
  </si>
  <si>
    <t>Total</t>
  </si>
  <si>
    <t>Màster Universitari En Enginyeria Del Cuir</t>
  </si>
  <si>
    <t>Resta d''Espanya</t>
  </si>
  <si>
    <t>Equador</t>
  </si>
  <si>
    <t>Mèxic</t>
  </si>
  <si>
    <t>Veneçuela</t>
  </si>
  <si>
    <t>Xile</t>
  </si>
  <si>
    <t>Màster</t>
  </si>
  <si>
    <t>Residència familiar a:</t>
  </si>
  <si>
    <t>Estudiantat de màster universitari segons la procedència familiar</t>
  </si>
  <si>
    <t>Màster Universitari en Urbanisme</t>
  </si>
  <si>
    <t>Estudiants matriculats segons el domicili de procedència familiar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</si>
  <si>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</si>
  <si>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</si>
  <si>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</si>
  <si>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</si>
  <si>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</si>
  <si>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</si>
  <si>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</si>
  <si>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</si>
  <si>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</si>
  <si>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Màsters gestionats per laFacultat d'Òptica i Optometria de Terrassa (370 foot)</t>
  </si>
  <si>
    <t>Màsters gestionats per l'Escola Superior d'Agricultura de Barcelona (390 ESAB)</t>
  </si>
  <si>
    <t>Màsters gestionats per l'Escola Universitària d'Enginyeria Tècnica Industrial de Barcelona (820 EUETIB)</t>
  </si>
  <si>
    <t>Màsters gestionats per l'Escola d'Enginyeria d'Igualada (860 EEI)</t>
  </si>
  <si>
    <t>Màsters gestionats per l'Institut de Ciències de l'Educació (410 ICE)</t>
  </si>
  <si>
    <t>Màsters gestionats per l'Institut Universitari de Recerca en Ciència i Tecnologies de la Sostenibilitat (480 IS.UPC)</t>
  </si>
  <si>
    <t>Màsters gestionats pel Departament d'Enginyeria del Terreny, Cartogràfica i Geofísica (708 ETCG)</t>
  </si>
  <si>
    <t>Total estudiants de màster matriculats segons el domicili de procedència familiar</t>
  </si>
  <si>
    <t>Tornar taula principal</t>
  </si>
  <si>
    <t>Màster Universitari en Enginyeria de Sistemes Automàtics i Electrònica Industrial</t>
  </si>
  <si>
    <t>País</t>
  </si>
  <si>
    <t>Màster Universitari en Paisatgisme</t>
  </si>
  <si>
    <t>Màster Universitari en Fotònica</t>
  </si>
  <si>
    <t>Màster Universitari en Logistica, Transport I Mobilitat</t>
  </si>
  <si>
    <t>Màster Universitari en Innovació I Recerca en Informàtica</t>
  </si>
  <si>
    <t>Màster Universitari en Intel·Ligència Artificial</t>
  </si>
  <si>
    <t>Màster Universitari Erasmus Mundus en Computació Distribuïda</t>
  </si>
  <si>
    <t>Màster Universitari en Ciència I Tecnologia Aeroespacial</t>
  </si>
  <si>
    <t>Màster Universitari en Sostenibilitat</t>
  </si>
  <si>
    <t>Màster Universitari en Tecnologia Per Al Desenvolupament Humà I La Cooperació</t>
  </si>
  <si>
    <t>Màster Universitari en Enginyeria Electrònica</t>
  </si>
  <si>
    <t>Màster Universitari Erasmus Mundus en Enginyeria Fotònica, Nanofotònica I Biofotònica</t>
  </si>
  <si>
    <t>Màster Universitari en Enginyeria d'Automoció</t>
  </si>
  <si>
    <t>Màster Universitari en Enginyeria d'Organització</t>
  </si>
  <si>
    <t>Màster Universitari en Enginyeria Nuclear</t>
  </si>
  <si>
    <t>Màster Universitari en Enginyeria Química</t>
  </si>
  <si>
    <t>Màster Universitari en Enginyeria Ambiental</t>
  </si>
  <si>
    <t>Màster Universitari en Enginyeria Civil</t>
  </si>
  <si>
    <t>Màster Universitari en Mètodes Numèrics en Enginyeria</t>
  </si>
  <si>
    <t>Màster Universitari en Enginyeria Informàtica</t>
  </si>
  <si>
    <t>Màster Universitari en Enginyeria de l'energia</t>
  </si>
  <si>
    <t>Màster Universitari en Enginyeria Del Cuir</t>
  </si>
  <si>
    <t>Màster Universitari en Enginyeria Industrial</t>
  </si>
  <si>
    <t>Màster Universitari Erasmus Mundus en Mineria de Dades I Gestió Del Coneixement</t>
  </si>
  <si>
    <t>Màster Universitari en Enginyeria I Gestió de Les Telecomunicacions</t>
  </si>
  <si>
    <t>Màster Universitari en Enginyeria de Tecnologies de Materials Fibrosos</t>
  </si>
  <si>
    <t>Màster Universitari en Enginyeria de Mines</t>
  </si>
  <si>
    <t>Màster Universitari en Enginyeria de Recursos Naturals</t>
  </si>
  <si>
    <t>Màster Universitari en Enginyeria de Sistemes Automàtics I Electrònica Industrial</t>
  </si>
  <si>
    <t>Màster Universitari en Optometria I Ciències de La Visió</t>
  </si>
  <si>
    <t>Màster Universitari en Ciència I Tecnologia de La Sostenibilitat</t>
  </si>
  <si>
    <t>Erasmus Mundus Master of Research on Information and Communication Technologies</t>
  </si>
  <si>
    <t>Màster Universitari en Estadística i Investigació Operativa</t>
  </si>
  <si>
    <t>Màster Universitari en Gestió i Valoració Urbana</t>
  </si>
  <si>
    <t>Màster Universitari en Tecnologia a l'Arquitectura</t>
  </si>
  <si>
    <t>Màster Universitari en Teoria I Història de l'Arquitectura</t>
  </si>
  <si>
    <t>Màster Universitari en Teoria I Pràctica del Projecte d'Arquitectura</t>
  </si>
  <si>
    <t>Master In Advanced Mathematics and Mathematical Engineering</t>
  </si>
  <si>
    <t>Master Of Science in Information and Communication Technologies</t>
  </si>
  <si>
    <t>Màster Universitari en Enginyeria de Telecomunicació</t>
  </si>
  <si>
    <t>Erasmus Mundus Master in Advanced Materials Science And Engineering</t>
  </si>
  <si>
    <t>Màster Universitari en Automàtica i Robòtica</t>
  </si>
  <si>
    <t>Màster Universitari en Ciència i Enginyeria de Materials</t>
  </si>
  <si>
    <t>Màster Universitari en Seguretat i Salut en el Treball - Prevenció de Riscos Laborals</t>
  </si>
  <si>
    <t>Màster Universitari Erasmus Mundus en Sistemes Energètics Sostenibles</t>
  </si>
  <si>
    <t>Erasmus Mundus Master in Computational Mechanics</t>
  </si>
  <si>
    <t>Erasmus Mundus Master in Hydroinformatics And Water Management</t>
  </si>
  <si>
    <t>Màster Universitari en Enginyeria de Camins, Canals i Ports</t>
  </si>
  <si>
    <t>Màster Universitari en Enginyeria Estructural i de La Construcció</t>
  </si>
  <si>
    <t>Màster Universitari en Enginyeria Geològica i de Mines</t>
  </si>
  <si>
    <t>Màster Universitari Erasmus Mundus en Anàlisi Estructural de Monuments i Construccions Històriques (SAHC)</t>
  </si>
  <si>
    <t>Màster Universitari Erasmus Mundus en Gestió del Risc per Inundació</t>
  </si>
  <si>
    <t>Màster Universitari en Enginyeria Aeronàutica</t>
  </si>
  <si>
    <t>Màster Universitari en Cadena de Subministrament, Transport i Mobilitata</t>
  </si>
  <si>
    <t>280 FNB</t>
  </si>
  <si>
    <t>290 ETSAV</t>
  </si>
  <si>
    <t>Màster  Universitari en Enginyeria Marina</t>
  </si>
  <si>
    <t>Màster Universitari en Enginyeria Nàutica i Transport Marítim</t>
  </si>
  <si>
    <t>Màster Universitari en Intervenció Sostenible en el Medi Construït</t>
  </si>
  <si>
    <t>Màster en Tecnologies Facilitadores per a la Indústria Alimentària i de Bioprocesos</t>
  </si>
  <si>
    <t>Màsters gestionats per la Facultat de Nàutica de Barcelona (280 FNB)</t>
  </si>
  <si>
    <t>Màsters gestionats per l'Escola Tècnica Superior d'Arquitectura del Vallès (290 ETSAV)</t>
  </si>
  <si>
    <t>Màster en Tecnologies Facilitadores per a la Indústria Alimentària i de Bioprocessos</t>
  </si>
  <si>
    <t>Màster Universitari en Enginyeria en Energia</t>
  </si>
  <si>
    <t>Màster Universitari en Formació del Professorat d'Educació Secundària Obligatòria i Batxillerat, Formació Professional i Ensenyament d'Idiomes</t>
  </si>
  <si>
    <t>Màster Universitari en Enginyeria De Sistemes Automàtics i Electrònica Industrial</t>
  </si>
  <si>
    <t>Màster Universitari en Optometria i Ciències de la Visió</t>
  </si>
  <si>
    <t>Màster Universitari en Ciència I Tecnologia de la Sostenibilitat</t>
  </si>
  <si>
    <t>Màster Universitari en Tecnologia per al Desenvolupament Humà i la Cooperació</t>
  </si>
  <si>
    <t>Estadística i investigació operativa</t>
  </si>
  <si>
    <t>Matemàtica avançada i enginyeria matemàtica</t>
  </si>
  <si>
    <t>Enginyeria aeronàutica</t>
  </si>
  <si>
    <t>Enginyeria de sistemes automàtics i electrònica industrial</t>
  </si>
  <si>
    <t>Enginyeria de tecnologies de materials fibrosos</t>
  </si>
  <si>
    <t>Enginyeria d'organització</t>
  </si>
  <si>
    <t>Enginyeria industrial</t>
  </si>
  <si>
    <t>Arquitectura</t>
  </si>
  <si>
    <t>Arquitectura·BarcelonaArch (MBArch)</t>
  </si>
  <si>
    <t>Gestió i valoració urbana</t>
  </si>
  <si>
    <t>Paisatgisme</t>
  </si>
  <si>
    <t>Tecnologia a l'arquitectura</t>
  </si>
  <si>
    <t>Teoria i història de l'arquitectura</t>
  </si>
  <si>
    <t>Teoria i pràctica del projecte d'arquitectura</t>
  </si>
  <si>
    <t>Urbanisme</t>
  </si>
  <si>
    <t>Enginyeria de telecomunicació</t>
  </si>
  <si>
    <t>Enginyeria electrònica</t>
  </si>
  <si>
    <t>Fotònica/Photonics</t>
  </si>
  <si>
    <t>Tecnologies de la informació i la comunicació</t>
  </si>
  <si>
    <t>Automàtica i robòtica</t>
  </si>
  <si>
    <t>Cadena de subministrament, transport i mobilitat</t>
  </si>
  <si>
    <t>Ciència i enginyeria de materials</t>
  </si>
  <si>
    <t>Enginyeria d'automoció</t>
  </si>
  <si>
    <t>Logística, transport i mobilitat</t>
  </si>
  <si>
    <t>Seguretat i salut en el treball - prevenció de riscos laborals</t>
  </si>
  <si>
    <t>Anàlisi estructural de monuments i construccions històriques</t>
  </si>
  <si>
    <t>Enginyeria ambiental</t>
  </si>
  <si>
    <t>Enginyeria civil</t>
  </si>
  <si>
    <t>Enginyeria de camins, canals i ports</t>
  </si>
  <si>
    <t>Enginyeria del terreny</t>
  </si>
  <si>
    <t>Enginyeria del terreny i enginyeria sísmica</t>
  </si>
  <si>
    <t>Enginyeria estructural i de la construcció</t>
  </si>
  <si>
    <t>Enginyeria geològica i de mines</t>
  </si>
  <si>
    <t>Mètodes numèrics en enginyeria</t>
  </si>
  <si>
    <t>Enginyeria marina</t>
  </si>
  <si>
    <t>Enginyeria nàutica i transport marítim</t>
  </si>
  <si>
    <t>Intervenció sostenible en el medi construït</t>
  </si>
  <si>
    <t>Ciència i tecnologia aeroespacial</t>
  </si>
  <si>
    <t>Enginyeria i gestió de les telecomunicacions</t>
  </si>
  <si>
    <t>Enginyeria de mines</t>
  </si>
  <si>
    <t>Enginyeria dels recursos naturals</t>
  </si>
  <si>
    <t>205 ESEIAAT</t>
  </si>
  <si>
    <t>210 ETSAB</t>
  </si>
  <si>
    <t>801 EUNCET</t>
  </si>
  <si>
    <t>Màster Universitari en Arquitectura</t>
  </si>
  <si>
    <t>Màster Universitari en Arquitectura·BarcelonaArch (MBArch)</t>
  </si>
  <si>
    <t>Màster Universitari en Enginyeria del Terreny</t>
  </si>
  <si>
    <t>Màster Universitari en Enginyeria del Terreny i Enginyeria Sísmica</t>
  </si>
  <si>
    <t>Erasmus Mundus in Coastal and Marine Engineering and Management (COMEM)</t>
  </si>
  <si>
    <t>Màster Universitari Erasmus Mundus en Tecnologies de la Informació per a la Intel·Ligència Empresarial</t>
  </si>
  <si>
    <t>Master in Applied Telecommunications and Engineering Management ( MASTEAM )</t>
  </si>
  <si>
    <t>Màster universitari en Formació del Professorat d'Educació Secundària Obligatòria i Batxillerat, Formació Professional i Ensenyament d'Idiomes</t>
  </si>
  <si>
    <t>Màster en Administració i Direcció d'Empreses</t>
  </si>
  <si>
    <t>COSTA RICA</t>
  </si>
  <si>
    <t>MÈXIC</t>
  </si>
  <si>
    <t>NICARAGUA</t>
  </si>
  <si>
    <t>PANAMÀ</t>
  </si>
  <si>
    <t>ALEMANYA</t>
  </si>
  <si>
    <t>BÈLGICA</t>
  </si>
  <si>
    <t>BRASIL</t>
  </si>
  <si>
    <t>COLÒMBIA</t>
  </si>
  <si>
    <t>EGIPTE</t>
  </si>
  <si>
    <t>EQUADOR</t>
  </si>
  <si>
    <t>ESTATS UNITS D'AMÈRICA</t>
  </si>
  <si>
    <t>FRANÇA</t>
  </si>
  <si>
    <t>GRÈCIA</t>
  </si>
  <si>
    <t>ÍNDIA</t>
  </si>
  <si>
    <t>INDONÈSIA</t>
  </si>
  <si>
    <t>IRAN</t>
  </si>
  <si>
    <t>ISRAEL</t>
  </si>
  <si>
    <t>ITÀLIA</t>
  </si>
  <si>
    <t>JAPÓ</t>
  </si>
  <si>
    <t>LETÒNIA</t>
  </si>
  <si>
    <t>MACEDÒNIA</t>
  </si>
  <si>
    <t>PAÏSOS BAIXOS</t>
  </si>
  <si>
    <t>PAKISTAN</t>
  </si>
  <si>
    <t>POLÒNIA</t>
  </si>
  <si>
    <t>PORTUGAL</t>
  </si>
  <si>
    <t>SÈRBIA</t>
  </si>
  <si>
    <t>TUNÍSIA</t>
  </si>
  <si>
    <t>URUGUAI</t>
  </si>
  <si>
    <t>VENEÇUELA</t>
  </si>
  <si>
    <t>XILE</t>
  </si>
  <si>
    <t>XINA</t>
  </si>
  <si>
    <t>XIPRE</t>
  </si>
  <si>
    <t>ARGENTINA</t>
  </si>
  <si>
    <t>DOMINICANA, REPÚBLICA</t>
  </si>
  <si>
    <t>HONG KONG</t>
  </si>
  <si>
    <t>IRLANDA</t>
  </si>
  <si>
    <t>UCRAÏNA</t>
  </si>
  <si>
    <t>ARÀBIA SAUDITA</t>
  </si>
  <si>
    <t>BIELORÚSSIA</t>
  </si>
  <si>
    <t>BOLÍVIA</t>
  </si>
  <si>
    <t>BULGÀRIA</t>
  </si>
  <si>
    <t>JORDÀNIA</t>
  </si>
  <si>
    <t>LÍBAN</t>
  </si>
  <si>
    <t>LITUÀNIA</t>
  </si>
  <si>
    <t>PARAGUAI</t>
  </si>
  <si>
    <t>PERÚ</t>
  </si>
  <si>
    <t>PUERTO RICO</t>
  </si>
  <si>
    <t>RÚSSIA</t>
  </si>
  <si>
    <t>SALVADOR, EL</t>
  </si>
  <si>
    <t>TURQUIA</t>
  </si>
  <si>
    <t>CATALUNYA</t>
  </si>
  <si>
    <t>RESTA D'ESPANYA</t>
  </si>
  <si>
    <t>Màsters gestionats per la Escola Tècnica Superior d'Arquitectura de Barcelona (210 ETSAB)</t>
  </si>
  <si>
    <t>Màsters gestionats per l'Escola Superior d'Enginyeries Industrial, Aeroespacial i Audiovisual de Terrassa (205 ESEIAAT)</t>
  </si>
  <si>
    <t>ANDORRA</t>
  </si>
  <si>
    <t>DINAMARCA</t>
  </si>
  <si>
    <t>Enginyeria fotònica, nanofotònica i biofotònica / European Maste</t>
  </si>
  <si>
    <t>Erasmus Mundus en investigació en tecnologies de la informació i</t>
  </si>
  <si>
    <t>COSTA D'IVORI</t>
  </si>
  <si>
    <t>CUBA</t>
  </si>
  <si>
    <t>HONGRIA</t>
  </si>
  <si>
    <t>IRAQ</t>
  </si>
  <si>
    <t>NEPAL</t>
  </si>
  <si>
    <t>Enginyeria nuclear/Nuclear Engineering</t>
  </si>
  <si>
    <t>Enginyeria química</t>
  </si>
  <si>
    <t>CANADÀ</t>
  </si>
  <si>
    <t>GUATEMALA</t>
  </si>
  <si>
    <t>MALÀISIA</t>
  </si>
  <si>
    <t>ROMANIA</t>
  </si>
  <si>
    <t>TXECA, REPÚBLICA</t>
  </si>
  <si>
    <t>Erasmus Mundus en ciència i enginyeria de materials avançats (AMASE)</t>
  </si>
  <si>
    <t>Erasmus Mundus en sistemes energètics sostenibles</t>
  </si>
  <si>
    <t>BANGLA DESH</t>
  </si>
  <si>
    <t>BÒSNIA I HERCEGOVINA</t>
  </si>
  <si>
    <t>CROÀCIA</t>
  </si>
  <si>
    <t>FINLÀNDIA</t>
  </si>
  <si>
    <t>MONTENEGRO</t>
  </si>
  <si>
    <t>REGNE UNIT</t>
  </si>
  <si>
    <t>SINGAPUR</t>
  </si>
  <si>
    <t>SRI LANKA</t>
  </si>
  <si>
    <t>SUÈCIA</t>
  </si>
  <si>
    <t>TANZÀNIA</t>
  </si>
  <si>
    <t>VIETNAM</t>
  </si>
  <si>
    <t>Enginyeria informàtica</t>
  </si>
  <si>
    <t>FILIPINES</t>
  </si>
  <si>
    <t>KAZAKHSTAN</t>
  </si>
  <si>
    <t>MARROC</t>
  </si>
  <si>
    <t>NIGÈRIA</t>
  </si>
  <si>
    <t>ÀUSTRIA</t>
  </si>
  <si>
    <t>HONDURES</t>
  </si>
  <si>
    <t>NORUEGA</t>
  </si>
  <si>
    <t>Aplicacions i Gestió de l'Enginyeria de Telecomunicació (MASTEAM)</t>
  </si>
  <si>
    <t>Erasmus Mundus en enginyeria i gestió costanera i marítima (COMEM)</t>
  </si>
  <si>
    <t>Erasmus Mundus en gestió del risc per inundació</t>
  </si>
  <si>
    <t>Erasmus Mundus en Mecànica computacional</t>
  </si>
  <si>
    <t>Hidroinformàtica i gestió de l'aigua</t>
  </si>
  <si>
    <t>Mineria de dades i gestió del coneixement</t>
  </si>
  <si>
    <t>Innovació i investigació en informàtica</t>
  </si>
  <si>
    <t>Erasmus Mundus en tecnologies de la informació per a la intel·ligència empresarial</t>
  </si>
  <si>
    <t>European Master in Distributed Computing</t>
  </si>
  <si>
    <t>Intel·ligència artificial</t>
  </si>
  <si>
    <t>RESTA d'ESPANYA</t>
  </si>
  <si>
    <t>Màster Universitari en Construcció Avançada en l'Edificació</t>
  </si>
  <si>
    <t>Màster Universitari en Edificació</t>
  </si>
  <si>
    <t>Màster Universitari en Gestió de l'edificació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</si>
</sst>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</numFmts>
  <fonts count="21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1"/>
      <name val="Dialog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u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</borders>
  <cellStyleXfs count="31">
    <xf numFmtId="0" fontId="0" fillId="0" borderId="0"/>
    <xf numFmtId="0" fontId="5" fillId="0" borderId="2" applyNumberFormat="0" applyFont="0" applyFill="0" applyAlignment="0" applyProtection="0">
      <alignment horizontal="center" vertical="top" wrapText="1"/>
    </xf>
    <xf numFmtId="0" fontId="6" fillId="4" borderId="4" applyNumberFormat="0" applyFont="0" applyFill="0" applyAlignment="0" applyProtection="0"/>
    <xf numFmtId="0" fontId="8" fillId="0" borderId="6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0">
      <alignment horizontal="center" vertical="center" wrapText="1"/>
    </xf>
    <xf numFmtId="0" fontId="6" fillId="4" borderId="12" applyNumberFormat="0" applyFont="0" applyFill="0" applyAlignment="0" applyProtection="0"/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1" fillId="10" borderId="10" applyNumberFormat="0">
      <alignment vertical="center"/>
    </xf>
    <xf numFmtId="0" fontId="12" fillId="0" borderId="15" applyNumberFormat="0" applyFont="0" applyFill="0" applyAlignment="0" applyProtection="0">
      <alignment horizontal="center" vertical="top" wrapText="1"/>
    </xf>
    <xf numFmtId="0" fontId="8" fillId="0" borderId="16" applyNumberFormat="0" applyFont="0" applyFill="0" applyAlignment="0" applyProtection="0"/>
    <xf numFmtId="0" fontId="8" fillId="0" borderId="17" applyNumberFormat="0" applyFont="0" applyFill="0" applyAlignment="0" applyProtection="0"/>
    <xf numFmtId="0" fontId="6" fillId="4" borderId="18" applyNumberFormat="0" applyFont="0" applyFill="0" applyAlignment="0" applyProtection="0"/>
    <xf numFmtId="4" fontId="5" fillId="5" borderId="10">
      <alignment horizontal="left" vertical="center"/>
    </xf>
    <xf numFmtId="0" fontId="11" fillId="10" borderId="10">
      <alignment horizontal="left" vertical="center"/>
    </xf>
    <xf numFmtId="0" fontId="11" fillId="4" borderId="10">
      <alignment horizontal="left" vertical="center"/>
    </xf>
    <xf numFmtId="0" fontId="11" fillId="4" borderId="10">
      <alignment horizontal="left" vertical="center"/>
    </xf>
    <xf numFmtId="0" fontId="11" fillId="12" borderId="10">
      <alignment horizontal="left" vertical="center"/>
    </xf>
    <xf numFmtId="0" fontId="13" fillId="2" borderId="0">
      <alignment horizontal="left" vertical="center"/>
    </xf>
    <xf numFmtId="44" fontId="8" fillId="0" borderId="0" applyFont="0" applyFill="0" applyBorder="0" applyAlignment="0" applyProtection="0"/>
    <xf numFmtId="4" fontId="10" fillId="4" borderId="10" applyNumberFormat="0">
      <alignment vertical="center"/>
    </xf>
    <xf numFmtId="4" fontId="10" fillId="12" borderId="10" applyNumberFormat="0">
      <alignment vertical="center"/>
    </xf>
    <xf numFmtId="0" fontId="10" fillId="3" borderId="10">
      <alignment horizontal="left" vertical="center"/>
    </xf>
    <xf numFmtId="0" fontId="5" fillId="13" borderId="10">
      <alignment horizontal="center" vertical="center"/>
    </xf>
    <xf numFmtId="3" fontId="10" fillId="4" borderId="0" applyNumberFormat="0">
      <alignment vertical="center"/>
    </xf>
    <xf numFmtId="4" fontId="11" fillId="4" borderId="10" applyNumberFormat="0">
      <alignment vertical="center"/>
    </xf>
    <xf numFmtId="0" fontId="5" fillId="5" borderId="10">
      <alignment horizontal="center" vertical="center"/>
    </xf>
    <xf numFmtId="4" fontId="11" fillId="12" borderId="10" applyNumberFormat="0">
      <alignment vertical="center"/>
    </xf>
    <xf numFmtId="0" fontId="8" fillId="0" borderId="0" applyNumberFormat="0" applyProtection="0">
      <alignment horizontal="right"/>
    </xf>
    <xf numFmtId="0" fontId="16" fillId="0" borderId="0" applyNumberFormat="0" applyFill="0" applyBorder="0" applyAlignment="0" applyProtection="0"/>
  </cellStyleXfs>
  <cellXfs count="18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3" xfId="1" applyFont="1" applyFill="1" applyBorder="1" applyAlignment="1"/>
    <xf numFmtId="0" fontId="4" fillId="2" borderId="7" xfId="3" applyFont="1" applyFill="1" applyBorder="1"/>
    <xf numFmtId="0" fontId="4" fillId="2" borderId="9" xfId="4" applyFont="1" applyFill="1" applyBorder="1"/>
    <xf numFmtId="0" fontId="9" fillId="6" borderId="11" xfId="5" applyFont="1" applyFill="1" applyBorder="1" applyAlignment="1">
      <alignment horizontal="center" vertical="center" wrapText="1"/>
    </xf>
    <xf numFmtId="0" fontId="4" fillId="2" borderId="13" xfId="6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2" fillId="3" borderId="0" xfId="0" applyFont="1" applyFill="1" applyBorder="1" applyAlignment="1">
      <alignment horizontal="left" vertical="center"/>
    </xf>
    <xf numFmtId="3" fontId="1" fillId="9" borderId="11" xfId="7" applyNumberFormat="1" applyFont="1" applyFill="1" applyBorder="1" applyAlignment="1">
      <alignment vertical="center" wrapText="1"/>
    </xf>
    <xf numFmtId="0" fontId="1" fillId="2" borderId="23" xfId="0" applyFont="1" applyFill="1" applyBorder="1"/>
    <xf numFmtId="0" fontId="4" fillId="2" borderId="25" xfId="1" applyFont="1" applyFill="1" applyBorder="1" applyAlignment="1"/>
    <xf numFmtId="0" fontId="4" fillId="2" borderId="27" xfId="3" applyFont="1" applyFill="1" applyBorder="1"/>
    <xf numFmtId="3" fontId="1" fillId="15" borderId="11" xfId="7" applyNumberFormat="1" applyFont="1" applyFill="1" applyBorder="1" applyAlignment="1">
      <alignment vertical="center" wrapText="1"/>
    </xf>
    <xf numFmtId="165" fontId="4" fillId="2" borderId="13" xfId="6" applyNumberFormat="1" applyFont="1" applyFill="1" applyBorder="1"/>
    <xf numFmtId="165" fontId="1" fillId="2" borderId="0" xfId="0" applyNumberFormat="1" applyFont="1" applyFill="1"/>
    <xf numFmtId="165" fontId="1" fillId="2" borderId="13" xfId="0" applyNumberFormat="1" applyFont="1" applyFill="1" applyBorder="1"/>
    <xf numFmtId="165" fontId="0" fillId="0" borderId="0" xfId="0" applyNumberFormat="1"/>
    <xf numFmtId="165" fontId="14" fillId="11" borderId="24" xfId="0" applyNumberFormat="1" applyFont="1" applyFill="1" applyBorder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2" borderId="5" xfId="2" applyFont="1" applyFill="1" applyBorder="1" applyAlignment="1">
      <alignment horizontal="left"/>
    </xf>
    <xf numFmtId="0" fontId="7" fillId="2" borderId="20" xfId="2" applyFont="1" applyFill="1" applyBorder="1" applyAlignment="1">
      <alignment horizontal="left"/>
    </xf>
    <xf numFmtId="0" fontId="9" fillId="6" borderId="14" xfId="5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wrapText="1"/>
    </xf>
    <xf numFmtId="0" fontId="4" fillId="2" borderId="26" xfId="2" applyFont="1" applyFill="1" applyBorder="1" applyAlignment="1">
      <alignment horizontal="left" wrapText="1"/>
    </xf>
    <xf numFmtId="0" fontId="15" fillId="0" borderId="19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1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/>
    <xf numFmtId="165" fontId="14" fillId="14" borderId="26" xfId="0" applyNumberFormat="1" applyFont="1" applyFill="1" applyBorder="1" applyAlignment="1">
      <alignment horizontal="center" vertical="center" wrapText="1"/>
    </xf>
    <xf numFmtId="165" fontId="18" fillId="15" borderId="28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horizontal="center" vertical="center"/>
    </xf>
    <xf numFmtId="165" fontId="18" fillId="9" borderId="28" xfId="0" applyNumberFormat="1" applyFont="1" applyFill="1" applyBorder="1" applyAlignment="1">
      <alignment vertical="center"/>
    </xf>
    <xf numFmtId="165" fontId="18" fillId="9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18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0" fontId="8" fillId="0" borderId="31" xfId="0" applyFont="1" applyBorder="1"/>
    <xf numFmtId="0" fontId="8" fillId="0" borderId="32" xfId="0" applyFont="1" applyBorder="1"/>
    <xf numFmtId="165" fontId="14" fillId="14" borderId="14" xfId="0" applyNumberFormat="1" applyFont="1" applyFill="1" applyBorder="1" applyAlignment="1">
      <alignment horizontal="center" vertical="center"/>
    </xf>
    <xf numFmtId="165" fontId="9" fillId="14" borderId="14" xfId="0" applyNumberFormat="1" applyFont="1" applyFill="1" applyBorder="1" applyAlignment="1">
      <alignment horizontal="center" vertical="center"/>
    </xf>
    <xf numFmtId="0" fontId="9" fillId="14" borderId="29" xfId="0" applyFont="1" applyFill="1" applyBorder="1" applyAlignment="1">
      <alignment vertical="center"/>
    </xf>
    <xf numFmtId="165" fontId="14" fillId="14" borderId="30" xfId="0" applyNumberFormat="1" applyFont="1" applyFill="1" applyBorder="1" applyAlignment="1">
      <alignment horizontal="center" vertical="center" wrapText="1"/>
    </xf>
    <xf numFmtId="165" fontId="18" fillId="15" borderId="28" xfId="0" applyNumberFormat="1" applyFont="1" applyFill="1" applyBorder="1" applyAlignment="1">
      <alignment horizontal="center" vertical="center"/>
    </xf>
    <xf numFmtId="165" fontId="18" fillId="9" borderId="28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14" fillId="14" borderId="11" xfId="0" applyNumberFormat="1" applyFont="1" applyFill="1" applyBorder="1" applyAlignment="1">
      <alignment vertical="center" wrapText="1"/>
    </xf>
    <xf numFmtId="165" fontId="14" fillId="14" borderId="29" xfId="0" applyNumberFormat="1" applyFont="1" applyFill="1" applyBorder="1" applyAlignment="1">
      <alignment vertical="center"/>
    </xf>
    <xf numFmtId="165" fontId="14" fillId="14" borderId="29" xfId="0" applyNumberFormat="1" applyFont="1" applyFill="1" applyBorder="1" applyAlignment="1">
      <alignment horizontal="left" vertical="center"/>
    </xf>
    <xf numFmtId="165" fontId="0" fillId="0" borderId="34" xfId="0" applyNumberFormat="1" applyBorder="1"/>
    <xf numFmtId="165" fontId="14" fillId="14" borderId="11" xfId="0" applyNumberFormat="1" applyFont="1" applyFill="1" applyBorder="1" applyAlignment="1">
      <alignment horizontal="center" vertical="center" wrapText="1"/>
    </xf>
    <xf numFmtId="165" fontId="14" fillId="14" borderId="30" xfId="0" applyNumberFormat="1" applyFont="1" applyFill="1" applyBorder="1" applyAlignment="1">
      <alignment horizontal="left" vertical="center" wrapText="1"/>
    </xf>
    <xf numFmtId="165" fontId="14" fillId="14" borderId="28" xfId="0" applyNumberFormat="1" applyFont="1" applyFill="1" applyBorder="1" applyAlignment="1">
      <alignment horizontal="left" vertical="center" wrapText="1"/>
    </xf>
    <xf numFmtId="165" fontId="14" fillId="14" borderId="11" xfId="0" applyNumberFormat="1" applyFont="1" applyFill="1" applyBorder="1" applyAlignment="1">
      <alignment horizontal="left" vertical="center" wrapText="1"/>
    </xf>
    <xf numFmtId="165" fontId="18" fillId="9" borderId="28" xfId="0" applyNumberFormat="1" applyFont="1" applyFill="1" applyBorder="1" applyAlignment="1">
      <alignment horizontal="left" vertical="center"/>
    </xf>
    <xf numFmtId="165" fontId="18" fillId="15" borderId="28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0" xfId="3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165" fontId="1" fillId="15" borderId="11" xfId="7" applyNumberFormat="1" applyFont="1" applyFill="1" applyBorder="1" applyAlignment="1">
      <alignment horizontal="center" vertical="center"/>
    </xf>
    <xf numFmtId="165" fontId="1" fillId="9" borderId="11" xfId="7" applyNumberFormat="1" applyFont="1" applyFill="1" applyBorder="1" applyAlignment="1">
      <alignment horizontal="center" vertical="center"/>
    </xf>
    <xf numFmtId="165" fontId="9" fillId="14" borderId="11" xfId="7" applyNumberFormat="1" applyFont="1" applyFill="1" applyBorder="1" applyAlignment="1">
      <alignment horizontal="center" vertical="center"/>
    </xf>
    <xf numFmtId="165" fontId="14" fillId="11" borderId="19" xfId="0" applyNumberFormat="1" applyFont="1" applyFill="1" applyBorder="1" applyAlignment="1">
      <alignment horizontal="center"/>
    </xf>
    <xf numFmtId="165" fontId="14" fillId="11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9" fillId="0" borderId="0" xfId="0" applyFont="1" applyAlignment="1">
      <alignment horizontal="left" vertical="center"/>
    </xf>
    <xf numFmtId="165" fontId="14" fillId="14" borderId="22" xfId="0" applyNumberFormat="1" applyFont="1" applyFill="1" applyBorder="1" applyAlignment="1">
      <alignment horizontal="center" vertical="center" wrapText="1"/>
    </xf>
    <xf numFmtId="165" fontId="14" fillId="14" borderId="30" xfId="0" applyNumberFormat="1" applyFont="1" applyFill="1" applyBorder="1" applyAlignment="1">
      <alignment horizontal="center" vertical="center" wrapText="1"/>
    </xf>
    <xf numFmtId="3" fontId="1" fillId="17" borderId="11" xfId="7" applyNumberFormat="1" applyFont="1" applyFill="1" applyBorder="1" applyAlignment="1">
      <alignment vertical="center" wrapText="1"/>
    </xf>
    <xf numFmtId="165" fontId="1" fillId="17" borderId="11" xfId="7" applyNumberFormat="1" applyFont="1" applyFill="1" applyBorder="1" applyAlignment="1">
      <alignment horizontal="center" vertical="center"/>
    </xf>
    <xf numFmtId="165" fontId="14" fillId="14" borderId="0" xfId="0" applyNumberFormat="1" applyFont="1" applyFill="1" applyBorder="1" applyAlignment="1">
      <alignment horizontal="center" vertical="center" wrapText="1"/>
    </xf>
    <xf numFmtId="165" fontId="9" fillId="14" borderId="29" xfId="0" applyNumberFormat="1" applyFont="1" applyFill="1" applyBorder="1" applyAlignment="1">
      <alignment horizontal="center" vertical="center"/>
    </xf>
    <xf numFmtId="165" fontId="14" fillId="14" borderId="39" xfId="0" applyNumberFormat="1" applyFont="1" applyFill="1" applyBorder="1" applyAlignment="1">
      <alignment horizontal="left" vertical="center" wrapText="1"/>
    </xf>
    <xf numFmtId="165" fontId="14" fillId="14" borderId="14" xfId="0" applyNumberFormat="1" applyFont="1" applyFill="1" applyBorder="1" applyAlignment="1">
      <alignment horizontal="center" vertical="center" wrapText="1"/>
    </xf>
    <xf numFmtId="165" fontId="14" fillId="14" borderId="39" xfId="0" applyNumberFormat="1" applyFont="1" applyFill="1" applyBorder="1" applyAlignment="1">
      <alignment horizontal="left" vertical="center"/>
    </xf>
    <xf numFmtId="165" fontId="14" fillId="14" borderId="20" xfId="0" applyNumberFormat="1" applyFont="1" applyFill="1" applyBorder="1" applyAlignment="1">
      <alignment horizontal="center" vertical="center"/>
    </xf>
    <xf numFmtId="165" fontId="18" fillId="9" borderId="11" xfId="0" applyNumberFormat="1" applyFont="1" applyFill="1" applyBorder="1" applyAlignment="1">
      <alignment vertical="center"/>
    </xf>
    <xf numFmtId="165" fontId="18" fillId="15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vertical="center"/>
    </xf>
    <xf numFmtId="165" fontId="18" fillId="17" borderId="11" xfId="0" applyNumberFormat="1" applyFont="1" applyFill="1" applyBorder="1" applyAlignment="1">
      <alignment horizontal="center" vertical="center"/>
    </xf>
    <xf numFmtId="165" fontId="18" fillId="16" borderId="11" xfId="0" applyNumberFormat="1" applyFont="1" applyFill="1" applyBorder="1" applyAlignment="1">
      <alignment vertical="center"/>
    </xf>
    <xf numFmtId="165" fontId="18" fillId="16" borderId="11" xfId="0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vertical="center"/>
    </xf>
    <xf numFmtId="165" fontId="18" fillId="17" borderId="30" xfId="0" applyNumberFormat="1" applyFont="1" applyFill="1" applyBorder="1" applyAlignment="1">
      <alignment horizontal="center" vertical="center"/>
    </xf>
    <xf numFmtId="165" fontId="14" fillId="14" borderId="29" xfId="0" applyNumberFormat="1" applyFont="1" applyFill="1" applyBorder="1" applyAlignment="1">
      <alignment vertical="center" wrapText="1"/>
    </xf>
    <xf numFmtId="165" fontId="9" fillId="14" borderId="11" xfId="0" applyNumberFormat="1" applyFont="1" applyFill="1" applyBorder="1" applyAlignment="1">
      <alignment horizontal="left" vertical="center" wrapText="1"/>
    </xf>
    <xf numFmtId="165" fontId="9" fillId="14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3" fontId="1" fillId="16" borderId="11" xfId="7" applyNumberFormat="1" applyFont="1" applyFill="1" applyBorder="1" applyAlignment="1">
      <alignment vertical="center" wrapText="1"/>
    </xf>
    <xf numFmtId="165" fontId="1" fillId="16" borderId="11" xfId="7" applyNumberFormat="1" applyFont="1" applyFill="1" applyBorder="1" applyAlignment="1">
      <alignment horizontal="center" vertical="center"/>
    </xf>
    <xf numFmtId="165" fontId="9" fillId="14" borderId="11" xfId="0" applyNumberFormat="1" applyFont="1" applyFill="1" applyBorder="1" applyAlignment="1">
      <alignment horizontal="center" vertical="center"/>
    </xf>
    <xf numFmtId="3" fontId="16" fillId="17" borderId="11" xfId="30" applyNumberFormat="1" applyFill="1" applyBorder="1" applyAlignment="1">
      <alignment horizontal="left" vertical="center"/>
    </xf>
    <xf numFmtId="3" fontId="16" fillId="17" borderId="14" xfId="30" applyNumberFormat="1" applyFill="1" applyBorder="1" applyAlignment="1">
      <alignment horizontal="left" vertical="center"/>
    </xf>
    <xf numFmtId="165" fontId="1" fillId="17" borderId="14" xfId="7" applyNumberFormat="1" applyFont="1" applyFill="1" applyBorder="1" applyAlignment="1">
      <alignment horizontal="center" vertical="center"/>
    </xf>
    <xf numFmtId="3" fontId="16" fillId="17" borderId="11" xfId="30" applyNumberFormat="1" applyFill="1" applyBorder="1" applyAlignment="1">
      <alignment horizontal="left" vertical="center" wrapText="1"/>
    </xf>
    <xf numFmtId="3" fontId="16" fillId="16" borderId="11" xfId="30" applyNumberFormat="1" applyFill="1" applyBorder="1" applyAlignment="1">
      <alignment horizontal="left" vertical="center"/>
    </xf>
    <xf numFmtId="165" fontId="1" fillId="16" borderId="14" xfId="7" applyNumberFormat="1" applyFont="1" applyFill="1" applyBorder="1" applyAlignment="1">
      <alignment horizontal="center" vertical="center"/>
    </xf>
    <xf numFmtId="0" fontId="1" fillId="16" borderId="0" xfId="0" applyFont="1" applyFill="1" applyBorder="1"/>
    <xf numFmtId="0" fontId="1" fillId="16" borderId="9" xfId="0" applyFont="1" applyFill="1" applyBorder="1"/>
    <xf numFmtId="3" fontId="16" fillId="16" borderId="14" xfId="30" applyNumberFormat="1" applyFill="1" applyBorder="1" applyAlignment="1">
      <alignment horizontal="left" vertical="center" wrapText="1"/>
    </xf>
    <xf numFmtId="3" fontId="16" fillId="16" borderId="14" xfId="30" applyNumberFormat="1" applyFill="1" applyBorder="1" applyAlignment="1">
      <alignment vertical="center"/>
    </xf>
    <xf numFmtId="165" fontId="9" fillId="14" borderId="11" xfId="0" applyNumberFormat="1" applyFont="1" applyFill="1" applyBorder="1" applyAlignment="1">
      <alignment vertical="center"/>
    </xf>
    <xf numFmtId="165" fontId="9" fillId="14" borderId="28" xfId="0" applyNumberFormat="1" applyFont="1" applyFill="1" applyBorder="1" applyAlignment="1">
      <alignment horizontal="left" vertical="center" wrapText="1"/>
    </xf>
    <xf numFmtId="165" fontId="14" fillId="14" borderId="11" xfId="0" applyNumberFormat="1" applyFont="1" applyFill="1" applyBorder="1" applyAlignment="1">
      <alignment vertical="center"/>
    </xf>
    <xf numFmtId="165" fontId="18" fillId="16" borderId="28" xfId="0" applyNumberFormat="1" applyFont="1" applyFill="1" applyBorder="1" applyAlignment="1">
      <alignment vertical="center"/>
    </xf>
    <xf numFmtId="165" fontId="18" fillId="16" borderId="28" xfId="0" applyNumberFormat="1" applyFont="1" applyFill="1" applyBorder="1" applyAlignment="1">
      <alignment horizontal="center" vertical="center"/>
    </xf>
    <xf numFmtId="165" fontId="18" fillId="17" borderId="28" xfId="0" applyNumberFormat="1" applyFont="1" applyFill="1" applyBorder="1" applyAlignment="1">
      <alignment horizontal="center" vertical="center"/>
    </xf>
    <xf numFmtId="0" fontId="16" fillId="0" borderId="0" xfId="30" applyAlignment="1">
      <alignment horizontal="center" vertical="center"/>
    </xf>
    <xf numFmtId="165" fontId="14" fillId="14" borderId="29" xfId="0" applyNumberFormat="1" applyFont="1" applyFill="1" applyBorder="1" applyAlignment="1">
      <alignment horizontal="center" vertical="center"/>
    </xf>
    <xf numFmtId="3" fontId="16" fillId="15" borderId="14" xfId="30" applyNumberFormat="1" applyFill="1" applyBorder="1" applyAlignment="1">
      <alignment horizontal="left" vertical="center"/>
    </xf>
    <xf numFmtId="3" fontId="16" fillId="15" borderId="20" xfId="30" applyNumberFormat="1" applyFill="1" applyBorder="1" applyAlignment="1">
      <alignment horizontal="left" vertical="center"/>
    </xf>
    <xf numFmtId="3" fontId="16" fillId="15" borderId="26" xfId="30" applyNumberForma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3" fontId="16" fillId="17" borderId="14" xfId="30" applyNumberFormat="1" applyFill="1" applyBorder="1" applyAlignment="1">
      <alignment horizontal="left" vertical="center"/>
    </xf>
    <xf numFmtId="3" fontId="16" fillId="17" borderId="26" xfId="30" applyNumberFormat="1" applyFill="1" applyBorder="1" applyAlignment="1">
      <alignment horizontal="left" vertical="center"/>
    </xf>
    <xf numFmtId="3" fontId="16" fillId="16" borderId="14" xfId="30" applyNumberFormat="1" applyFill="1" applyBorder="1" applyAlignment="1">
      <alignment horizontal="left" vertical="center"/>
    </xf>
    <xf numFmtId="3" fontId="16" fillId="16" borderId="20" xfId="30" applyNumberFormat="1" applyFill="1" applyBorder="1" applyAlignment="1">
      <alignment horizontal="left" vertical="center"/>
    </xf>
    <xf numFmtId="3" fontId="16" fillId="16" borderId="26" xfId="30" applyNumberFormat="1" applyFill="1" applyBorder="1" applyAlignment="1">
      <alignment horizontal="left" vertical="center"/>
    </xf>
    <xf numFmtId="0" fontId="9" fillId="14" borderId="11" xfId="2" applyFont="1" applyFill="1" applyBorder="1" applyAlignment="1">
      <alignment horizontal="center" vertical="center"/>
    </xf>
    <xf numFmtId="0" fontId="9" fillId="6" borderId="11" xfId="5" applyFont="1" applyFill="1" applyBorder="1" applyAlignment="1">
      <alignment horizontal="center" vertical="center" wrapText="1"/>
    </xf>
    <xf numFmtId="3" fontId="16" fillId="16" borderId="14" xfId="30" applyNumberFormat="1" applyFill="1" applyBorder="1" applyAlignment="1">
      <alignment horizontal="left" vertical="center" wrapText="1"/>
    </xf>
    <xf numFmtId="3" fontId="16" fillId="16" borderId="20" xfId="30" applyNumberFormat="1" applyFill="1" applyBorder="1" applyAlignment="1">
      <alignment horizontal="left" vertical="center" wrapText="1"/>
    </xf>
    <xf numFmtId="3" fontId="16" fillId="9" borderId="14" xfId="30" applyNumberFormat="1" applyFill="1" applyBorder="1" applyAlignment="1">
      <alignment horizontal="left" vertical="center"/>
    </xf>
    <xf numFmtId="3" fontId="16" fillId="9" borderId="20" xfId="30" applyNumberFormat="1" applyFill="1" applyBorder="1" applyAlignment="1">
      <alignment horizontal="left" vertical="center"/>
    </xf>
    <xf numFmtId="3" fontId="16" fillId="9" borderId="26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 wrapText="1"/>
    </xf>
    <xf numFmtId="3" fontId="16" fillId="15" borderId="20" xfId="30" applyNumberFormat="1" applyFill="1" applyBorder="1" applyAlignment="1">
      <alignment horizontal="left" vertical="center" wrapText="1"/>
    </xf>
    <xf numFmtId="3" fontId="16" fillId="15" borderId="26" xfId="30" applyNumberFormat="1" applyFill="1" applyBorder="1" applyAlignment="1">
      <alignment horizontal="left" vertical="center" wrapText="1"/>
    </xf>
    <xf numFmtId="3" fontId="16" fillId="17" borderId="14" xfId="30" applyNumberFormat="1" applyFill="1" applyBorder="1" applyAlignment="1">
      <alignment horizontal="left" vertical="center" wrapText="1"/>
    </xf>
    <xf numFmtId="3" fontId="16" fillId="17" borderId="20" xfId="30" applyNumberFormat="1" applyFill="1" applyBorder="1" applyAlignment="1">
      <alignment horizontal="left" vertical="center" wrapText="1"/>
    </xf>
    <xf numFmtId="164" fontId="20" fillId="14" borderId="22" xfId="30" applyNumberFormat="1" applyFont="1" applyFill="1" applyBorder="1" applyAlignment="1">
      <alignment horizontal="left" vertical="center" wrapText="1"/>
    </xf>
    <xf numFmtId="164" fontId="20" fillId="14" borderId="28" xfId="30" applyNumberFormat="1" applyFont="1" applyFill="1" applyBorder="1" applyAlignment="1">
      <alignment horizontal="left" vertical="center" wrapText="1"/>
    </xf>
    <xf numFmtId="3" fontId="16" fillId="9" borderId="14" xfId="30" applyNumberFormat="1" applyFill="1" applyBorder="1" applyAlignment="1">
      <alignment horizontal="left" vertical="center" wrapText="1"/>
    </xf>
    <xf numFmtId="3" fontId="16" fillId="9" borderId="20" xfId="30" applyNumberFormat="1" applyFill="1" applyBorder="1" applyAlignment="1">
      <alignment horizontal="left" vertical="center" wrapText="1"/>
    </xf>
    <xf numFmtId="3" fontId="16" fillId="9" borderId="26" xfId="30" applyNumberForma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31">
    <cellStyle name="BodeExteior" xfId="10"/>
    <cellStyle name="BordeEsqDI" xfId="11"/>
    <cellStyle name="BordeEsqDS" xfId="3"/>
    <cellStyle name="BordeEsqII" xfId="12"/>
    <cellStyle name="BordeEsqIS" xfId="1"/>
    <cellStyle name="BordeTablaDer" xfId="6"/>
    <cellStyle name="BordeTablaInf" xfId="13"/>
    <cellStyle name="BordeTablaIzq" xfId="4"/>
    <cellStyle name="BordeTablaSup" xfId="2"/>
    <cellStyle name="CMenuIzq" xfId="14"/>
    <cellStyle name="CMenuIzqTotal" xfId="15"/>
    <cellStyle name="CMenuIzqTotal0" xfId="16"/>
    <cellStyle name="CMenuIzqTotal1" xfId="17"/>
    <cellStyle name="CMenuIzqTotal2" xfId="18"/>
    <cellStyle name="comentario" xfId="19"/>
    <cellStyle name="Enllaç" xfId="30" builtinId="8"/>
    <cellStyle name="Euro" xfId="20"/>
    <cellStyle name="fColor1" xfId="7"/>
    <cellStyle name="fColor2" xfId="8"/>
    <cellStyle name="fColor3" xfId="21"/>
    <cellStyle name="fColor4" xfId="22"/>
    <cellStyle name="fSubTitulo" xfId="23"/>
    <cellStyle name="fTitularOscura" xfId="24"/>
    <cellStyle name="fTitulo" xfId="5"/>
    <cellStyle name="fTotal0" xfId="25"/>
    <cellStyle name="fTotal1" xfId="26"/>
    <cellStyle name="fTotal1Columna" xfId="27"/>
    <cellStyle name="fTotal2" xfId="28"/>
    <cellStyle name="fTotal3" xfId="9"/>
    <cellStyle name="Normal" xfId="0" builtinId="0"/>
    <cellStyle name="SinEstilo" xfId="29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03"/>
  <sheetViews>
    <sheetView showGridLines="0" zoomScaleNormal="100" zoomScaleSheetLayoutView="30" workbookViewId="0">
      <selection activeCell="C3" sqref="C3"/>
    </sheetView>
  </sheetViews>
  <sheetFormatPr defaultColWidth="11.44140625" defaultRowHeight="13.2"/>
  <cols>
    <col min="1" max="1" width="1.33203125" style="1" customWidth="1"/>
    <col min="2" max="2" width="0.5546875" style="1" customWidth="1"/>
    <col min="3" max="3" width="14.44140625" style="28" customWidth="1"/>
    <col min="4" max="4" width="78" style="25" customWidth="1"/>
    <col min="5" max="8" width="18.109375" style="113" customWidth="1"/>
    <col min="9" max="9" width="0.5546875" style="1" customWidth="1"/>
    <col min="10" max="10" width="1.44140625" style="1" customWidth="1"/>
    <col min="11" max="60" width="11.44140625" style="1"/>
    <col min="61" max="61" width="1" style="1" customWidth="1"/>
    <col min="62" max="16384" width="11.44140625" style="1"/>
  </cols>
  <sheetData>
    <row r="1" spans="1:69" ht="14.4" thickTop="1" thickBot="1">
      <c r="B1" s="2"/>
      <c r="C1" s="14"/>
      <c r="D1" s="33"/>
      <c r="E1" s="101"/>
      <c r="F1" s="101"/>
      <c r="G1" s="101"/>
      <c r="H1" s="101"/>
      <c r="I1" s="3"/>
    </row>
    <row r="2" spans="1:69" ht="15" thickTop="1" thickBot="1">
      <c r="B2" s="2"/>
      <c r="C2" s="161" t="s">
        <v>29</v>
      </c>
      <c r="D2" s="161"/>
      <c r="E2" s="161"/>
      <c r="F2" s="161"/>
      <c r="G2" s="161"/>
      <c r="H2" s="161"/>
      <c r="I2" s="3"/>
    </row>
    <row r="3" spans="1:69" ht="14.4" thickTop="1" thickBot="1">
      <c r="B3" s="2"/>
      <c r="C3" s="4"/>
      <c r="D3" s="34"/>
      <c r="E3" s="102"/>
      <c r="F3" s="101"/>
      <c r="G3" s="101"/>
      <c r="H3" s="101"/>
      <c r="I3" s="3"/>
    </row>
    <row r="4" spans="1:69" ht="9" customHeight="1" thickTop="1">
      <c r="E4" s="103"/>
      <c r="F4" s="103"/>
      <c r="G4" s="103"/>
      <c r="H4" s="103"/>
      <c r="I4" s="5"/>
    </row>
    <row r="5" spans="1:69" ht="3.9" customHeight="1">
      <c r="A5" s="6"/>
      <c r="B5" s="7"/>
      <c r="C5" s="29"/>
      <c r="D5" s="35"/>
      <c r="E5" s="104"/>
      <c r="F5" s="104"/>
      <c r="G5" s="104"/>
      <c r="H5" s="105"/>
      <c r="I5" s="8"/>
    </row>
    <row r="6" spans="1:69" ht="20.25" customHeight="1">
      <c r="A6" s="6"/>
      <c r="B6" s="17"/>
      <c r="C6" s="30"/>
      <c r="D6" s="36"/>
      <c r="E6" s="167" t="s">
        <v>28</v>
      </c>
      <c r="F6" s="167"/>
      <c r="G6" s="167"/>
      <c r="H6" s="168" t="s">
        <v>20</v>
      </c>
      <c r="I6" s="18"/>
    </row>
    <row r="7" spans="1:69" ht="24.75" customHeight="1">
      <c r="A7" s="6"/>
      <c r="B7" s="9"/>
      <c r="C7" s="31" t="s">
        <v>0</v>
      </c>
      <c r="D7" s="10" t="s">
        <v>27</v>
      </c>
      <c r="E7" s="10" t="s">
        <v>17</v>
      </c>
      <c r="F7" s="10" t="s">
        <v>18</v>
      </c>
      <c r="G7" s="10" t="s">
        <v>19</v>
      </c>
      <c r="H7" s="168"/>
      <c r="I7" s="11"/>
    </row>
    <row r="8" spans="1:69" ht="18.75" customHeight="1">
      <c r="A8" s="6"/>
      <c r="B8" s="9"/>
      <c r="C8" s="169" t="s">
        <v>1</v>
      </c>
      <c r="D8" s="137" t="s">
        <v>88</v>
      </c>
      <c r="E8" s="138">
        <v>54</v>
      </c>
      <c r="F8" s="138">
        <v>17</v>
      </c>
      <c r="G8" s="138">
        <v>16</v>
      </c>
      <c r="H8" s="138">
        <f t="shared" ref="H8:H72" si="0">+E8+F8+G8</f>
        <v>87</v>
      </c>
      <c r="I8" s="11"/>
    </row>
    <row r="9" spans="1:69" ht="18.75" customHeight="1">
      <c r="A9" s="6"/>
      <c r="B9" s="9"/>
      <c r="C9" s="170"/>
      <c r="D9" s="137" t="s">
        <v>83</v>
      </c>
      <c r="E9" s="138">
        <v>26</v>
      </c>
      <c r="F9" s="138">
        <v>9</v>
      </c>
      <c r="G9" s="138">
        <v>6</v>
      </c>
      <c r="H9" s="138">
        <f t="shared" si="0"/>
        <v>41</v>
      </c>
      <c r="I9" s="11"/>
    </row>
    <row r="10" spans="1:69" ht="18.75" customHeight="1">
      <c r="A10" s="6"/>
      <c r="B10" s="9"/>
      <c r="C10" s="177" t="s">
        <v>161</v>
      </c>
      <c r="D10" s="117" t="s">
        <v>50</v>
      </c>
      <c r="E10" s="118">
        <v>47</v>
      </c>
      <c r="F10" s="118">
        <v>3</v>
      </c>
      <c r="G10" s="118">
        <v>14</v>
      </c>
      <c r="H10" s="118">
        <f t="shared" si="0"/>
        <v>64</v>
      </c>
      <c r="I10" s="11"/>
    </row>
    <row r="11" spans="1:69" ht="18.75" customHeight="1">
      <c r="A11" s="6"/>
      <c r="B11" s="9"/>
      <c r="C11" s="178"/>
      <c r="D11" s="117" t="s">
        <v>103</v>
      </c>
      <c r="E11" s="118">
        <v>114</v>
      </c>
      <c r="F11" s="118">
        <v>12</v>
      </c>
      <c r="G11" s="118">
        <v>0</v>
      </c>
      <c r="H11" s="118">
        <f t="shared" si="0"/>
        <v>126</v>
      </c>
      <c r="I11" s="11"/>
    </row>
    <row r="12" spans="1:69" ht="18.75" customHeight="1">
      <c r="A12" s="6"/>
      <c r="B12" s="9"/>
      <c r="C12" s="178"/>
      <c r="D12" s="117" t="s">
        <v>76</v>
      </c>
      <c r="E12" s="118">
        <v>9</v>
      </c>
      <c r="F12" s="118">
        <v>2</v>
      </c>
      <c r="G12" s="118">
        <v>3</v>
      </c>
      <c r="H12" s="118">
        <f t="shared" si="0"/>
        <v>14</v>
      </c>
      <c r="I12" s="11"/>
    </row>
    <row r="13" spans="1:69" ht="18.75" customHeight="1">
      <c r="A13" s="6"/>
      <c r="B13" s="9"/>
      <c r="C13" s="178"/>
      <c r="D13" s="117" t="s">
        <v>64</v>
      </c>
      <c r="E13" s="118">
        <v>161</v>
      </c>
      <c r="F13" s="118">
        <v>8</v>
      </c>
      <c r="G13" s="118">
        <v>17</v>
      </c>
      <c r="H13" s="118">
        <f t="shared" si="0"/>
        <v>186</v>
      </c>
      <c r="I13" s="11"/>
    </row>
    <row r="14" spans="1:69" ht="18.75" customHeight="1">
      <c r="A14" s="12"/>
      <c r="B14" s="13"/>
      <c r="C14" s="178"/>
      <c r="D14" s="117" t="s">
        <v>73</v>
      </c>
      <c r="E14" s="118">
        <v>211</v>
      </c>
      <c r="F14" s="118">
        <v>14</v>
      </c>
      <c r="G14" s="118">
        <v>1</v>
      </c>
      <c r="H14" s="118">
        <f t="shared" ref="H14:H19" si="1">+E14+F14+G14</f>
        <v>226</v>
      </c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ht="18.75" customHeight="1">
      <c r="A15" s="6"/>
      <c r="B15" s="9"/>
      <c r="C15" s="158" t="s">
        <v>162</v>
      </c>
      <c r="D15" s="19" t="s">
        <v>84</v>
      </c>
      <c r="E15" s="106">
        <v>3</v>
      </c>
      <c r="F15" s="106">
        <v>1</v>
      </c>
      <c r="G15" s="106">
        <v>4</v>
      </c>
      <c r="H15" s="106">
        <f t="shared" si="1"/>
        <v>8</v>
      </c>
      <c r="I15" s="11"/>
    </row>
    <row r="16" spans="1:69" ht="18.75" customHeight="1">
      <c r="A16" s="6"/>
      <c r="B16" s="9"/>
      <c r="C16" s="159"/>
      <c r="D16" s="19" t="s">
        <v>52</v>
      </c>
      <c r="E16" s="106">
        <v>10</v>
      </c>
      <c r="F16" s="106">
        <v>6</v>
      </c>
      <c r="G16" s="106">
        <v>20</v>
      </c>
      <c r="H16" s="106">
        <f t="shared" si="1"/>
        <v>36</v>
      </c>
      <c r="I16" s="11"/>
    </row>
    <row r="17" spans="1:9" ht="18.75" customHeight="1">
      <c r="A17" s="6"/>
      <c r="B17" s="9"/>
      <c r="C17" s="159"/>
      <c r="D17" s="19" t="s">
        <v>85</v>
      </c>
      <c r="E17" s="106">
        <v>15</v>
      </c>
      <c r="F17" s="106">
        <v>6</v>
      </c>
      <c r="G17" s="106">
        <v>33</v>
      </c>
      <c r="H17" s="106">
        <f t="shared" si="1"/>
        <v>54</v>
      </c>
      <c r="I17" s="11"/>
    </row>
    <row r="18" spans="1:9" ht="18.75" customHeight="1">
      <c r="A18" s="6"/>
      <c r="B18" s="9"/>
      <c r="C18" s="159"/>
      <c r="D18" s="19" t="s">
        <v>86</v>
      </c>
      <c r="E18" s="106">
        <v>3</v>
      </c>
      <c r="F18" s="106">
        <v>2</v>
      </c>
      <c r="G18" s="106">
        <v>4</v>
      </c>
      <c r="H18" s="106">
        <f t="shared" si="1"/>
        <v>9</v>
      </c>
      <c r="I18" s="11"/>
    </row>
    <row r="19" spans="1:9" ht="18.75" customHeight="1">
      <c r="A19" s="6"/>
      <c r="B19" s="9"/>
      <c r="C19" s="159"/>
      <c r="D19" s="19" t="s">
        <v>87</v>
      </c>
      <c r="E19" s="106">
        <v>3</v>
      </c>
      <c r="F19" s="106">
        <v>2</v>
      </c>
      <c r="G19" s="106">
        <v>14</v>
      </c>
      <c r="H19" s="106">
        <f t="shared" si="1"/>
        <v>19</v>
      </c>
      <c r="I19" s="11"/>
    </row>
    <row r="20" spans="1:9" ht="18.75" customHeight="1">
      <c r="A20" s="6"/>
      <c r="B20" s="9"/>
      <c r="C20" s="159"/>
      <c r="D20" s="19" t="s">
        <v>30</v>
      </c>
      <c r="E20" s="106">
        <v>20</v>
      </c>
      <c r="F20" s="106">
        <v>0</v>
      </c>
      <c r="G20" s="106">
        <v>32</v>
      </c>
      <c r="H20" s="106">
        <f t="shared" ref="H20:H21" si="2">+E20+F20+G20</f>
        <v>52</v>
      </c>
      <c r="I20" s="11"/>
    </row>
    <row r="21" spans="1:9" ht="18.75" customHeight="1">
      <c r="A21" s="6"/>
      <c r="B21" s="9"/>
      <c r="C21" s="159"/>
      <c r="D21" s="19" t="s">
        <v>164</v>
      </c>
      <c r="E21" s="106">
        <v>31</v>
      </c>
      <c r="F21" s="106">
        <v>13</v>
      </c>
      <c r="G21" s="106">
        <v>0</v>
      </c>
      <c r="H21" s="106">
        <f t="shared" si="2"/>
        <v>44</v>
      </c>
      <c r="I21" s="11"/>
    </row>
    <row r="22" spans="1:9" ht="18.75" customHeight="1">
      <c r="A22" s="6"/>
      <c r="B22" s="9"/>
      <c r="C22" s="160"/>
      <c r="D22" s="19" t="s">
        <v>165</v>
      </c>
      <c r="E22" s="106">
        <v>23</v>
      </c>
      <c r="F22" s="106">
        <v>10</v>
      </c>
      <c r="G22" s="106">
        <v>86</v>
      </c>
      <c r="H22" s="106">
        <f>+E22+F22+G22</f>
        <v>119</v>
      </c>
      <c r="I22" s="11"/>
    </row>
    <row r="23" spans="1:9" ht="18.75" customHeight="1">
      <c r="A23" s="6"/>
      <c r="B23" s="9"/>
      <c r="C23" s="171" t="s">
        <v>2</v>
      </c>
      <c r="D23" s="15" t="s">
        <v>82</v>
      </c>
      <c r="E23" s="107">
        <v>3</v>
      </c>
      <c r="F23" s="107">
        <v>1</v>
      </c>
      <c r="G23" s="107">
        <v>2</v>
      </c>
      <c r="H23" s="107">
        <f t="shared" si="0"/>
        <v>6</v>
      </c>
      <c r="I23" s="11"/>
    </row>
    <row r="24" spans="1:9" ht="18.75" customHeight="1">
      <c r="A24" s="6"/>
      <c r="B24" s="9"/>
      <c r="C24" s="172"/>
      <c r="D24" s="15" t="s">
        <v>89</v>
      </c>
      <c r="E24" s="107">
        <v>0</v>
      </c>
      <c r="F24" s="107">
        <v>0</v>
      </c>
      <c r="G24" s="107">
        <v>2</v>
      </c>
      <c r="H24" s="107">
        <f t="shared" si="0"/>
        <v>2</v>
      </c>
      <c r="I24" s="11"/>
    </row>
    <row r="25" spans="1:9" ht="18.75" customHeight="1">
      <c r="A25" s="6"/>
      <c r="B25" s="9"/>
      <c r="C25" s="172"/>
      <c r="D25" s="15" t="s">
        <v>90</v>
      </c>
      <c r="E25" s="107">
        <v>79</v>
      </c>
      <c r="F25" s="107">
        <v>20</v>
      </c>
      <c r="G25" s="107">
        <v>18</v>
      </c>
      <c r="H25" s="107">
        <f t="shared" si="0"/>
        <v>117</v>
      </c>
      <c r="I25" s="11"/>
    </row>
    <row r="26" spans="1:9" ht="18.75" customHeight="1">
      <c r="A26" s="6"/>
      <c r="B26" s="9"/>
      <c r="C26" s="172"/>
      <c r="D26" s="15" t="s">
        <v>61</v>
      </c>
      <c r="E26" s="107">
        <v>40</v>
      </c>
      <c r="F26" s="107">
        <v>17</v>
      </c>
      <c r="G26" s="107">
        <v>8</v>
      </c>
      <c r="H26" s="107">
        <f t="shared" si="0"/>
        <v>65</v>
      </c>
      <c r="I26" s="11"/>
    </row>
    <row r="27" spans="1:9" ht="18.75" customHeight="1">
      <c r="A27" s="6"/>
      <c r="B27" s="9"/>
      <c r="C27" s="172"/>
      <c r="D27" s="15" t="s">
        <v>53</v>
      </c>
      <c r="E27" s="107">
        <v>11</v>
      </c>
      <c r="F27" s="107">
        <v>14</v>
      </c>
      <c r="G27" s="107">
        <v>6</v>
      </c>
      <c r="H27" s="107">
        <f t="shared" si="0"/>
        <v>31</v>
      </c>
      <c r="I27" s="11"/>
    </row>
    <row r="28" spans="1:9" ht="18.75" customHeight="1">
      <c r="A28" s="6"/>
      <c r="B28" s="9"/>
      <c r="C28" s="173"/>
      <c r="D28" s="15" t="s">
        <v>62</v>
      </c>
      <c r="E28" s="107">
        <v>3</v>
      </c>
      <c r="F28" s="107">
        <v>0</v>
      </c>
      <c r="G28" s="107">
        <v>1</v>
      </c>
      <c r="H28" s="107">
        <f t="shared" si="0"/>
        <v>4</v>
      </c>
      <c r="I28" s="11"/>
    </row>
    <row r="29" spans="1:9" ht="18.75" customHeight="1">
      <c r="A29" s="6"/>
      <c r="B29" s="9"/>
      <c r="C29" s="174" t="s">
        <v>3</v>
      </c>
      <c r="D29" s="19" t="s">
        <v>91</v>
      </c>
      <c r="E29" s="106">
        <v>1</v>
      </c>
      <c r="F29" s="106">
        <v>2</v>
      </c>
      <c r="G29" s="106">
        <v>8</v>
      </c>
      <c r="H29" s="106">
        <f t="shared" si="0"/>
        <v>11</v>
      </c>
      <c r="I29" s="11"/>
    </row>
    <row r="30" spans="1:9" ht="18.75" customHeight="1">
      <c r="A30" s="6"/>
      <c r="B30" s="9"/>
      <c r="C30" s="175"/>
      <c r="D30" s="19" t="s">
        <v>92</v>
      </c>
      <c r="E30" s="106">
        <v>40</v>
      </c>
      <c r="F30" s="106">
        <v>10</v>
      </c>
      <c r="G30" s="106">
        <v>19</v>
      </c>
      <c r="H30" s="106">
        <f t="shared" si="0"/>
        <v>69</v>
      </c>
      <c r="I30" s="11"/>
    </row>
    <row r="31" spans="1:9" ht="18.75" customHeight="1">
      <c r="A31" s="6"/>
      <c r="B31" s="9"/>
      <c r="C31" s="175"/>
      <c r="D31" s="19" t="s">
        <v>93</v>
      </c>
      <c r="E31" s="106">
        <v>17</v>
      </c>
      <c r="F31" s="106">
        <v>6</v>
      </c>
      <c r="G31" s="106">
        <v>7</v>
      </c>
      <c r="H31" s="106">
        <f t="shared" si="0"/>
        <v>30</v>
      </c>
      <c r="I31" s="11"/>
    </row>
    <row r="32" spans="1:9" ht="18.75" customHeight="1">
      <c r="A32" s="6"/>
      <c r="B32" s="9"/>
      <c r="C32" s="175"/>
      <c r="D32" s="19" t="s">
        <v>63</v>
      </c>
      <c r="E32" s="106">
        <v>52</v>
      </c>
      <c r="F32" s="106">
        <v>22</v>
      </c>
      <c r="G32" s="106">
        <v>5</v>
      </c>
      <c r="H32" s="106">
        <f t="shared" si="0"/>
        <v>79</v>
      </c>
      <c r="I32" s="11"/>
    </row>
    <row r="33" spans="1:9" ht="18.75" customHeight="1">
      <c r="A33" s="6"/>
      <c r="B33" s="9"/>
      <c r="C33" s="175"/>
      <c r="D33" s="19" t="s">
        <v>64</v>
      </c>
      <c r="E33" s="106">
        <v>78</v>
      </c>
      <c r="F33" s="106">
        <v>7</v>
      </c>
      <c r="G33" s="106">
        <v>6</v>
      </c>
      <c r="H33" s="106">
        <f t="shared" si="0"/>
        <v>91</v>
      </c>
      <c r="I33" s="11"/>
    </row>
    <row r="34" spans="1:9" ht="18.75" customHeight="1">
      <c r="A34" s="6"/>
      <c r="B34" s="9"/>
      <c r="C34" s="175"/>
      <c r="D34" s="19" t="s">
        <v>65</v>
      </c>
      <c r="E34" s="106">
        <v>13</v>
      </c>
      <c r="F34" s="106">
        <v>6</v>
      </c>
      <c r="G34" s="106">
        <v>13</v>
      </c>
      <c r="H34" s="106">
        <f t="shared" si="0"/>
        <v>32</v>
      </c>
      <c r="I34" s="11"/>
    </row>
    <row r="35" spans="1:9" ht="18.75" customHeight="1">
      <c r="A35" s="6"/>
      <c r="B35" s="9"/>
      <c r="C35" s="175"/>
      <c r="D35" s="19" t="s">
        <v>66</v>
      </c>
      <c r="E35" s="106">
        <v>50</v>
      </c>
      <c r="F35" s="106">
        <v>19</v>
      </c>
      <c r="G35" s="106">
        <v>7</v>
      </c>
      <c r="H35" s="106">
        <f t="shared" si="0"/>
        <v>76</v>
      </c>
      <c r="I35" s="11"/>
    </row>
    <row r="36" spans="1:9" ht="18.75" customHeight="1">
      <c r="A36" s="6"/>
      <c r="B36" s="9"/>
      <c r="C36" s="175"/>
      <c r="D36" s="19" t="s">
        <v>54</v>
      </c>
      <c r="E36" s="106">
        <v>5</v>
      </c>
      <c r="F36" s="106">
        <v>1</v>
      </c>
      <c r="G36" s="106">
        <v>0</v>
      </c>
      <c r="H36" s="106">
        <f t="shared" si="0"/>
        <v>6</v>
      </c>
      <c r="I36" s="11"/>
    </row>
    <row r="37" spans="1:9" ht="18.75" customHeight="1">
      <c r="A37" s="6"/>
      <c r="B37" s="9"/>
      <c r="C37" s="175"/>
      <c r="D37" s="19" t="s">
        <v>94</v>
      </c>
      <c r="E37" s="106">
        <v>38</v>
      </c>
      <c r="F37" s="106">
        <v>1</v>
      </c>
      <c r="G37" s="106">
        <v>4</v>
      </c>
      <c r="H37" s="106">
        <f t="shared" si="0"/>
        <v>43</v>
      </c>
      <c r="I37" s="11"/>
    </row>
    <row r="38" spans="1:9" ht="18.75" customHeight="1">
      <c r="A38" s="6"/>
      <c r="B38" s="9"/>
      <c r="C38" s="175"/>
      <c r="D38" s="19" t="s">
        <v>95</v>
      </c>
      <c r="E38" s="106">
        <v>0</v>
      </c>
      <c r="F38" s="106">
        <v>0</v>
      </c>
      <c r="G38" s="106">
        <v>4</v>
      </c>
      <c r="H38" s="106">
        <f t="shared" si="0"/>
        <v>4</v>
      </c>
      <c r="I38" s="11"/>
    </row>
    <row r="39" spans="1:9" ht="18.75" customHeight="1">
      <c r="A39" s="6"/>
      <c r="B39" s="9"/>
      <c r="C39" s="175"/>
      <c r="D39" s="19" t="s">
        <v>104</v>
      </c>
      <c r="E39" s="106">
        <v>23</v>
      </c>
      <c r="F39" s="106">
        <v>7</v>
      </c>
      <c r="G39" s="106">
        <v>11</v>
      </c>
      <c r="H39" s="106">
        <f t="shared" si="0"/>
        <v>41</v>
      </c>
      <c r="I39" s="11"/>
    </row>
    <row r="40" spans="1:9" ht="18.75" customHeight="1">
      <c r="A40" s="6"/>
      <c r="B40" s="9"/>
      <c r="C40" s="176"/>
      <c r="D40" s="19" t="s">
        <v>73</v>
      </c>
      <c r="E40" s="106">
        <v>468</v>
      </c>
      <c r="F40" s="106">
        <v>61</v>
      </c>
      <c r="G40" s="106">
        <v>4</v>
      </c>
      <c r="H40" s="106">
        <f t="shared" si="0"/>
        <v>533</v>
      </c>
      <c r="I40" s="11"/>
    </row>
    <row r="41" spans="1:9" ht="18.75" customHeight="1">
      <c r="A41" s="6"/>
      <c r="B41" s="9"/>
      <c r="C41" s="171" t="s">
        <v>4</v>
      </c>
      <c r="D41" s="15" t="s">
        <v>96</v>
      </c>
      <c r="E41" s="107">
        <v>1</v>
      </c>
      <c r="F41" s="107">
        <v>0</v>
      </c>
      <c r="G41" s="107">
        <v>15</v>
      </c>
      <c r="H41" s="107">
        <f t="shared" si="0"/>
        <v>16</v>
      </c>
      <c r="I41" s="11"/>
    </row>
    <row r="42" spans="1:9" ht="18.75" customHeight="1">
      <c r="A42" s="6"/>
      <c r="B42" s="9"/>
      <c r="C42" s="172"/>
      <c r="D42" s="15" t="s">
        <v>97</v>
      </c>
      <c r="E42" s="107">
        <v>1</v>
      </c>
      <c r="F42" s="107">
        <v>1</v>
      </c>
      <c r="G42" s="107">
        <v>8</v>
      </c>
      <c r="H42" s="107">
        <f t="shared" si="0"/>
        <v>10</v>
      </c>
      <c r="I42" s="11"/>
    </row>
    <row r="43" spans="1:9" ht="18.75" customHeight="1">
      <c r="A43" s="6"/>
      <c r="B43" s="9"/>
      <c r="C43" s="172"/>
      <c r="D43" s="15" t="s">
        <v>67</v>
      </c>
      <c r="E43" s="107">
        <v>23</v>
      </c>
      <c r="F43" s="107">
        <v>5</v>
      </c>
      <c r="G43" s="107">
        <v>29</v>
      </c>
      <c r="H43" s="107">
        <f t="shared" si="0"/>
        <v>57</v>
      </c>
      <c r="I43" s="11"/>
    </row>
    <row r="44" spans="1:9" ht="18.75" customHeight="1">
      <c r="A44" s="6"/>
      <c r="B44" s="9"/>
      <c r="C44" s="172"/>
      <c r="D44" s="15" t="s">
        <v>68</v>
      </c>
      <c r="E44" s="107">
        <v>3</v>
      </c>
      <c r="F44" s="107">
        <v>1</v>
      </c>
      <c r="G44" s="107">
        <v>4</v>
      </c>
      <c r="H44" s="107">
        <f t="shared" si="0"/>
        <v>8</v>
      </c>
      <c r="I44" s="11"/>
    </row>
    <row r="45" spans="1:9" ht="18.75" customHeight="1">
      <c r="A45" s="6"/>
      <c r="B45" s="9"/>
      <c r="C45" s="172"/>
      <c r="D45" s="15" t="s">
        <v>98</v>
      </c>
      <c r="E45" s="107">
        <v>238</v>
      </c>
      <c r="F45" s="107">
        <v>22</v>
      </c>
      <c r="G45" s="107">
        <v>1</v>
      </c>
      <c r="H45" s="107">
        <f t="shared" si="0"/>
        <v>261</v>
      </c>
      <c r="I45" s="11"/>
    </row>
    <row r="46" spans="1:9" ht="18.75" customHeight="1">
      <c r="A46" s="6"/>
      <c r="B46" s="9"/>
      <c r="C46" s="172"/>
      <c r="D46" s="15" t="s">
        <v>99</v>
      </c>
      <c r="E46" s="107">
        <v>17</v>
      </c>
      <c r="F46" s="107">
        <v>9</v>
      </c>
      <c r="G46" s="107">
        <v>51</v>
      </c>
      <c r="H46" s="107">
        <f t="shared" si="0"/>
        <v>77</v>
      </c>
      <c r="I46" s="11"/>
    </row>
    <row r="47" spans="1:9" ht="18.75" customHeight="1">
      <c r="A47" s="6"/>
      <c r="B47" s="9"/>
      <c r="C47" s="172"/>
      <c r="D47" s="15" t="s">
        <v>100</v>
      </c>
      <c r="E47" s="107">
        <v>4</v>
      </c>
      <c r="F47" s="107">
        <v>2</v>
      </c>
      <c r="G47" s="107">
        <v>0</v>
      </c>
      <c r="H47" s="107">
        <f t="shared" si="0"/>
        <v>6</v>
      </c>
      <c r="I47" s="11"/>
    </row>
    <row r="48" spans="1:9" ht="18.75" customHeight="1">
      <c r="A48" s="6"/>
      <c r="B48" s="9"/>
      <c r="C48" s="172"/>
      <c r="D48" s="15" t="s">
        <v>69</v>
      </c>
      <c r="E48" s="107">
        <v>21</v>
      </c>
      <c r="F48" s="107">
        <v>9</v>
      </c>
      <c r="G48" s="107">
        <v>5</v>
      </c>
      <c r="H48" s="107">
        <f t="shared" si="0"/>
        <v>35</v>
      </c>
      <c r="I48" s="11"/>
    </row>
    <row r="49" spans="1:69" ht="28.5" customHeight="1">
      <c r="A49" s="6"/>
      <c r="B49" s="9"/>
      <c r="C49" s="172"/>
      <c r="D49" s="15" t="s">
        <v>101</v>
      </c>
      <c r="E49" s="107">
        <v>0</v>
      </c>
      <c r="F49" s="107">
        <v>0</v>
      </c>
      <c r="G49" s="107">
        <v>9</v>
      </c>
      <c r="H49" s="107">
        <f t="shared" si="0"/>
        <v>9</v>
      </c>
      <c r="I49" s="11"/>
    </row>
    <row r="50" spans="1:69" ht="19.5" customHeight="1">
      <c r="A50" s="6"/>
      <c r="B50" s="9"/>
      <c r="C50" s="172"/>
      <c r="D50" s="15" t="s">
        <v>168</v>
      </c>
      <c r="E50" s="107">
        <v>0</v>
      </c>
      <c r="F50" s="107">
        <v>1</v>
      </c>
      <c r="G50" s="107">
        <v>2</v>
      </c>
      <c r="H50" s="107">
        <f t="shared" si="0"/>
        <v>3</v>
      </c>
      <c r="I50" s="11"/>
    </row>
    <row r="51" spans="1:69" ht="19.5" customHeight="1">
      <c r="A51" s="6"/>
      <c r="B51" s="9"/>
      <c r="C51" s="172"/>
      <c r="D51" s="15" t="s">
        <v>166</v>
      </c>
      <c r="E51" s="107">
        <v>11</v>
      </c>
      <c r="F51" s="107">
        <v>1</v>
      </c>
      <c r="G51" s="107">
        <v>9</v>
      </c>
      <c r="H51" s="107">
        <f t="shared" si="0"/>
        <v>21</v>
      </c>
      <c r="I51" s="11"/>
    </row>
    <row r="52" spans="1:69" ht="19.5" customHeight="1">
      <c r="A52" s="6"/>
      <c r="B52" s="9"/>
      <c r="C52" s="172"/>
      <c r="D52" s="15" t="s">
        <v>167</v>
      </c>
      <c r="E52" s="107">
        <v>10</v>
      </c>
      <c r="F52" s="107">
        <v>2</v>
      </c>
      <c r="G52" s="107">
        <v>17</v>
      </c>
      <c r="H52" s="107">
        <f t="shared" si="0"/>
        <v>29</v>
      </c>
      <c r="I52" s="11"/>
    </row>
    <row r="53" spans="1:69" ht="18.75" customHeight="1">
      <c r="A53" s="6"/>
      <c r="B53" s="9"/>
      <c r="C53" s="172"/>
      <c r="D53" s="15" t="s">
        <v>102</v>
      </c>
      <c r="E53" s="107">
        <v>0</v>
      </c>
      <c r="F53" s="107">
        <v>0</v>
      </c>
      <c r="G53" s="107">
        <v>15</v>
      </c>
      <c r="H53" s="107">
        <f t="shared" si="0"/>
        <v>15</v>
      </c>
      <c r="I53" s="2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ht="18.75" customHeight="1">
      <c r="A54" s="12"/>
      <c r="B54" s="13"/>
      <c r="C54" s="174" t="s">
        <v>5</v>
      </c>
      <c r="D54" s="19" t="s">
        <v>70</v>
      </c>
      <c r="E54" s="106">
        <v>20</v>
      </c>
      <c r="F54" s="106">
        <v>7</v>
      </c>
      <c r="G54" s="106">
        <v>11</v>
      </c>
      <c r="H54" s="106">
        <f t="shared" si="0"/>
        <v>38</v>
      </c>
      <c r="I54" s="2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ht="18.75" customHeight="1">
      <c r="A55" s="12"/>
      <c r="B55" s="13"/>
      <c r="C55" s="175"/>
      <c r="D55" s="19" t="s">
        <v>55</v>
      </c>
      <c r="E55" s="106">
        <v>79</v>
      </c>
      <c r="F55" s="106">
        <v>16</v>
      </c>
      <c r="G55" s="106">
        <v>26</v>
      </c>
      <c r="H55" s="106">
        <f t="shared" si="0"/>
        <v>121</v>
      </c>
      <c r="I55" s="22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69" ht="18.75" customHeight="1">
      <c r="A56" s="12"/>
      <c r="B56" s="13"/>
      <c r="C56" s="175"/>
      <c r="D56" s="19" t="s">
        <v>56</v>
      </c>
      <c r="E56" s="106">
        <v>27</v>
      </c>
      <c r="F56" s="106">
        <v>13</v>
      </c>
      <c r="G56" s="106">
        <v>25</v>
      </c>
      <c r="H56" s="106">
        <f t="shared" si="0"/>
        <v>65</v>
      </c>
      <c r="I56" s="22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69" ht="18.75" customHeight="1">
      <c r="A57" s="12"/>
      <c r="B57" s="13"/>
      <c r="C57" s="175"/>
      <c r="D57" s="19" t="s">
        <v>57</v>
      </c>
      <c r="E57" s="106">
        <v>0</v>
      </c>
      <c r="F57" s="106">
        <v>0</v>
      </c>
      <c r="G57" s="106">
        <v>1</v>
      </c>
      <c r="H57" s="106">
        <f t="shared" si="0"/>
        <v>1</v>
      </c>
      <c r="I57" s="22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69" ht="18.75" customHeight="1">
      <c r="A58" s="12"/>
      <c r="B58" s="13"/>
      <c r="C58" s="175"/>
      <c r="D58" s="19" t="s">
        <v>74</v>
      </c>
      <c r="E58" s="106">
        <v>0</v>
      </c>
      <c r="F58" s="106">
        <v>0</v>
      </c>
      <c r="G58" s="106">
        <v>5</v>
      </c>
      <c r="H58" s="106">
        <f t="shared" si="0"/>
        <v>5</v>
      </c>
      <c r="I58" s="22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69" ht="26.4">
      <c r="A59" s="12"/>
      <c r="B59" s="13"/>
      <c r="C59" s="176"/>
      <c r="D59" s="19" t="s">
        <v>169</v>
      </c>
      <c r="E59" s="106">
        <v>0</v>
      </c>
      <c r="F59" s="106">
        <v>0</v>
      </c>
      <c r="G59" s="106">
        <v>7</v>
      </c>
      <c r="H59" s="106">
        <f t="shared" si="0"/>
        <v>7</v>
      </c>
      <c r="I59" s="22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69" ht="18.75" customHeight="1">
      <c r="A60" s="12"/>
      <c r="B60" s="13"/>
      <c r="C60" s="177" t="s">
        <v>105</v>
      </c>
      <c r="D60" s="117" t="s">
        <v>107</v>
      </c>
      <c r="E60" s="118">
        <v>10</v>
      </c>
      <c r="F60" s="118">
        <v>2</v>
      </c>
      <c r="G60" s="118">
        <v>2</v>
      </c>
      <c r="H60" s="118">
        <f t="shared" si="0"/>
        <v>14</v>
      </c>
      <c r="I60" s="22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  <row r="61" spans="1:69" ht="18.75" customHeight="1">
      <c r="A61" s="12"/>
      <c r="B61" s="13"/>
      <c r="C61" s="178"/>
      <c r="D61" s="117" t="s">
        <v>108</v>
      </c>
      <c r="E61" s="118">
        <v>14</v>
      </c>
      <c r="F61" s="118">
        <v>9</v>
      </c>
      <c r="G61" s="118">
        <v>2</v>
      </c>
      <c r="H61" s="118">
        <f t="shared" si="0"/>
        <v>25</v>
      </c>
      <c r="I61" s="2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</row>
    <row r="62" spans="1:69" ht="18.75" customHeight="1">
      <c r="A62" s="12"/>
      <c r="B62" s="13"/>
      <c r="C62" s="175" t="s">
        <v>106</v>
      </c>
      <c r="D62" s="19" t="s">
        <v>164</v>
      </c>
      <c r="E62" s="106">
        <v>18</v>
      </c>
      <c r="F62" s="106">
        <v>8</v>
      </c>
      <c r="G62" s="106">
        <v>1</v>
      </c>
      <c r="H62" s="106">
        <f t="shared" si="0"/>
        <v>27</v>
      </c>
      <c r="I62" s="22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69" ht="18.75" customHeight="1">
      <c r="A63" s="12"/>
      <c r="B63" s="13"/>
      <c r="C63" s="176"/>
      <c r="D63" s="19" t="s">
        <v>109</v>
      </c>
      <c r="E63" s="106">
        <v>10</v>
      </c>
      <c r="F63" s="106">
        <v>2</v>
      </c>
      <c r="G63" s="106">
        <v>16</v>
      </c>
      <c r="H63" s="106">
        <f t="shared" si="0"/>
        <v>28</v>
      </c>
      <c r="I63" s="22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69" ht="18.75" customHeight="1">
      <c r="A64" s="12"/>
      <c r="B64" s="13"/>
      <c r="C64" s="181" t="s">
        <v>6</v>
      </c>
      <c r="D64" s="15" t="s">
        <v>58</v>
      </c>
      <c r="E64" s="107">
        <v>7</v>
      </c>
      <c r="F64" s="107">
        <v>1</v>
      </c>
      <c r="G64" s="107">
        <v>13</v>
      </c>
      <c r="H64" s="107">
        <f t="shared" si="0"/>
        <v>21</v>
      </c>
      <c r="I64" s="22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ht="18.75" customHeight="1">
      <c r="A65" s="12"/>
      <c r="B65" s="13"/>
      <c r="C65" s="182"/>
      <c r="D65" s="15" t="s">
        <v>75</v>
      </c>
      <c r="E65" s="107">
        <v>13</v>
      </c>
      <c r="F65" s="107">
        <v>0</v>
      </c>
      <c r="G65" s="107">
        <v>5</v>
      </c>
      <c r="H65" s="107">
        <f t="shared" si="0"/>
        <v>18</v>
      </c>
      <c r="I65" s="2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ht="18.75" customHeight="1">
      <c r="A66" s="12"/>
      <c r="B66" s="13"/>
      <c r="C66" s="183"/>
      <c r="D66" s="15" t="s">
        <v>170</v>
      </c>
      <c r="E66" s="107">
        <v>14</v>
      </c>
      <c r="F66" s="107">
        <v>4</v>
      </c>
      <c r="G66" s="107">
        <v>8</v>
      </c>
      <c r="H66" s="107">
        <f t="shared" si="0"/>
        <v>26</v>
      </c>
      <c r="I66" s="22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ht="18.75" customHeight="1">
      <c r="A67" s="12"/>
      <c r="B67" s="13"/>
      <c r="C67" s="174" t="s">
        <v>7</v>
      </c>
      <c r="D67" s="19" t="s">
        <v>275</v>
      </c>
      <c r="E67" s="106">
        <v>12</v>
      </c>
      <c r="F67" s="106">
        <v>8</v>
      </c>
      <c r="G67" s="106">
        <v>38</v>
      </c>
      <c r="H67" s="106">
        <f t="shared" si="0"/>
        <v>58</v>
      </c>
      <c r="I67" s="2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69" ht="18.75" customHeight="1">
      <c r="A68" s="12"/>
      <c r="B68" s="13"/>
      <c r="C68" s="175"/>
      <c r="D68" s="19" t="s">
        <v>276</v>
      </c>
      <c r="E68" s="106">
        <v>27</v>
      </c>
      <c r="F68" s="106">
        <v>4</v>
      </c>
      <c r="G68" s="106">
        <v>1</v>
      </c>
      <c r="H68" s="106">
        <f t="shared" si="0"/>
        <v>32</v>
      </c>
      <c r="I68" s="2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69" ht="18.75" customHeight="1">
      <c r="A69" s="12"/>
      <c r="B69" s="13"/>
      <c r="C69" s="176"/>
      <c r="D69" s="19" t="s">
        <v>277</v>
      </c>
      <c r="E69" s="106">
        <v>5</v>
      </c>
      <c r="F69" s="106">
        <v>0</v>
      </c>
      <c r="G69" s="106">
        <v>13</v>
      </c>
      <c r="H69" s="106">
        <f t="shared" si="0"/>
        <v>18</v>
      </c>
      <c r="I69" s="22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69" ht="18.75" customHeight="1">
      <c r="A70" s="12"/>
      <c r="B70" s="13"/>
      <c r="C70" s="162" t="s">
        <v>8</v>
      </c>
      <c r="D70" s="117" t="s">
        <v>77</v>
      </c>
      <c r="E70" s="118">
        <v>25</v>
      </c>
      <c r="F70" s="118">
        <v>5</v>
      </c>
      <c r="G70" s="118">
        <v>10</v>
      </c>
      <c r="H70" s="118">
        <f t="shared" si="0"/>
        <v>40</v>
      </c>
      <c r="I70" s="22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69" ht="18.75" customHeight="1">
      <c r="A71" s="12"/>
      <c r="B71" s="13"/>
      <c r="C71" s="163"/>
      <c r="D71" s="117" t="s">
        <v>78</v>
      </c>
      <c r="E71" s="118">
        <v>7</v>
      </c>
      <c r="F71" s="118">
        <v>5</v>
      </c>
      <c r="G71" s="118">
        <v>7</v>
      </c>
      <c r="H71" s="118">
        <f t="shared" si="0"/>
        <v>19</v>
      </c>
      <c r="I71" s="22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69" ht="18.75" customHeight="1">
      <c r="A72" s="12"/>
      <c r="B72" s="13"/>
      <c r="C72" s="144" t="s">
        <v>15</v>
      </c>
      <c r="D72" s="137" t="s">
        <v>79</v>
      </c>
      <c r="E72" s="138">
        <v>29</v>
      </c>
      <c r="F72" s="138">
        <v>3</v>
      </c>
      <c r="G72" s="138">
        <v>8</v>
      </c>
      <c r="H72" s="138">
        <f t="shared" si="0"/>
        <v>40</v>
      </c>
      <c r="I72" s="22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69" ht="18.75" customHeight="1">
      <c r="A73" s="12"/>
      <c r="B73" s="13"/>
      <c r="C73" s="141" t="s">
        <v>9</v>
      </c>
      <c r="D73" s="117" t="s">
        <v>80</v>
      </c>
      <c r="E73" s="118">
        <v>37</v>
      </c>
      <c r="F73" s="118">
        <v>1</v>
      </c>
      <c r="G73" s="118">
        <v>1</v>
      </c>
      <c r="H73" s="118">
        <f t="shared" ref="H73:H81" si="3">+E73+F73+G73</f>
        <v>39</v>
      </c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</row>
    <row r="74" spans="1:69" ht="18.75" customHeight="1">
      <c r="A74" s="12"/>
      <c r="B74" s="13"/>
      <c r="C74" s="149" t="s">
        <v>10</v>
      </c>
      <c r="D74" s="137" t="s">
        <v>110</v>
      </c>
      <c r="E74" s="145">
        <v>5</v>
      </c>
      <c r="F74" s="145">
        <v>0</v>
      </c>
      <c r="G74" s="145">
        <v>3</v>
      </c>
      <c r="H74" s="145">
        <f t="shared" si="3"/>
        <v>8</v>
      </c>
      <c r="I74" s="22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69" ht="37.5" customHeight="1">
      <c r="A75" s="12"/>
      <c r="B75" s="13"/>
      <c r="C75" s="141" t="s">
        <v>11</v>
      </c>
      <c r="D75" s="117" t="s">
        <v>171</v>
      </c>
      <c r="E75" s="142">
        <v>87</v>
      </c>
      <c r="F75" s="142">
        <v>4</v>
      </c>
      <c r="G75" s="142">
        <v>0</v>
      </c>
      <c r="H75" s="142">
        <f t="shared" si="3"/>
        <v>91</v>
      </c>
      <c r="I75" s="2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69" ht="21" customHeight="1">
      <c r="A76" s="146"/>
      <c r="B76" s="147"/>
      <c r="C76" s="164" t="s">
        <v>16</v>
      </c>
      <c r="D76" s="137" t="s">
        <v>81</v>
      </c>
      <c r="E76" s="138">
        <v>9</v>
      </c>
      <c r="F76" s="138">
        <v>6</v>
      </c>
      <c r="G76" s="138">
        <v>27</v>
      </c>
      <c r="H76" s="138">
        <f t="shared" si="3"/>
        <v>42</v>
      </c>
      <c r="I76" s="22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</row>
    <row r="77" spans="1:69" ht="21" customHeight="1">
      <c r="A77" s="146"/>
      <c r="B77" s="147"/>
      <c r="C77" s="165"/>
      <c r="D77" s="137" t="s">
        <v>59</v>
      </c>
      <c r="E77" s="138">
        <v>1</v>
      </c>
      <c r="F77" s="138">
        <v>0</v>
      </c>
      <c r="G77" s="138">
        <v>1</v>
      </c>
      <c r="H77" s="138">
        <f t="shared" si="3"/>
        <v>2</v>
      </c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</row>
    <row r="78" spans="1:69" ht="21" customHeight="1">
      <c r="A78" s="146"/>
      <c r="B78" s="147"/>
      <c r="C78" s="166"/>
      <c r="D78" s="137" t="s">
        <v>60</v>
      </c>
      <c r="E78" s="138">
        <v>0</v>
      </c>
      <c r="F78" s="138">
        <v>1</v>
      </c>
      <c r="G78" s="138">
        <v>0</v>
      </c>
      <c r="H78" s="138">
        <f t="shared" si="3"/>
        <v>1</v>
      </c>
      <c r="I78" s="2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</row>
    <row r="79" spans="1:69" ht="21" customHeight="1">
      <c r="A79" s="12"/>
      <c r="B79" s="13"/>
      <c r="C79" s="140" t="s">
        <v>163</v>
      </c>
      <c r="D79" s="117"/>
      <c r="E79" s="118">
        <v>7</v>
      </c>
      <c r="F79" s="118">
        <v>0</v>
      </c>
      <c r="G79" s="118">
        <v>5</v>
      </c>
      <c r="H79" s="118">
        <f t="shared" si="3"/>
        <v>12</v>
      </c>
      <c r="I79" s="2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</row>
    <row r="80" spans="1:69" ht="21" customHeight="1">
      <c r="A80" s="12"/>
      <c r="B80" s="13"/>
      <c r="C80" s="148" t="s">
        <v>12</v>
      </c>
      <c r="D80" s="137" t="s">
        <v>71</v>
      </c>
      <c r="E80" s="138">
        <v>46</v>
      </c>
      <c r="F80" s="138">
        <v>14</v>
      </c>
      <c r="G80" s="138">
        <v>83</v>
      </c>
      <c r="H80" s="138">
        <f t="shared" si="3"/>
        <v>143</v>
      </c>
      <c r="I80" s="2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</row>
    <row r="81" spans="1:69" ht="21" customHeight="1">
      <c r="A81" s="12"/>
      <c r="B81" s="13"/>
      <c r="C81" s="143" t="s">
        <v>13</v>
      </c>
      <c r="D81" s="117" t="s">
        <v>72</v>
      </c>
      <c r="E81" s="118">
        <v>6</v>
      </c>
      <c r="F81" s="118">
        <v>0</v>
      </c>
      <c r="G81" s="118">
        <v>18</v>
      </c>
      <c r="H81" s="118">
        <f t="shared" si="3"/>
        <v>24</v>
      </c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</row>
    <row r="82" spans="1:69" ht="21" customHeight="1">
      <c r="A82" s="12"/>
      <c r="B82" s="13"/>
      <c r="C82" s="179" t="s">
        <v>14</v>
      </c>
      <c r="D82" s="180"/>
      <c r="E82" s="108">
        <f>SUM(E8:E81)</f>
        <v>2495</v>
      </c>
      <c r="F82" s="108">
        <f>SUM(F8:F81)</f>
        <v>465</v>
      </c>
      <c r="G82" s="108">
        <f>SUM(G8:G81)</f>
        <v>877</v>
      </c>
      <c r="H82" s="108">
        <f>SUM(H8:H81)</f>
        <v>3837</v>
      </c>
      <c r="I82" s="2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</row>
    <row r="83" spans="1:69" ht="5.25" customHeight="1">
      <c r="B83" s="16"/>
      <c r="C83" s="39"/>
      <c r="D83" s="37"/>
      <c r="E83" s="109"/>
      <c r="F83" s="109"/>
      <c r="G83" s="109"/>
      <c r="H83" s="109"/>
      <c r="I83" s="24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</row>
    <row r="84" spans="1:69" ht="13.8">
      <c r="C84" s="40"/>
      <c r="D84" s="38"/>
      <c r="E84" s="110"/>
      <c r="F84" s="110"/>
      <c r="G84" s="110"/>
      <c r="H84" s="11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</row>
    <row r="85" spans="1:69" s="25" customFormat="1">
      <c r="C85" s="27"/>
      <c r="E85" s="112"/>
      <c r="F85" s="112"/>
      <c r="G85" s="112"/>
      <c r="H85" s="85"/>
      <c r="I85" s="26"/>
    </row>
    <row r="86" spans="1:69" s="25" customFormat="1">
      <c r="C86" s="27"/>
      <c r="E86" s="112"/>
      <c r="F86" s="112"/>
      <c r="G86" s="112"/>
      <c r="H86" s="85"/>
      <c r="I86" s="26"/>
    </row>
    <row r="87" spans="1:69" s="25" customFormat="1">
      <c r="C87" s="27"/>
      <c r="E87" s="112"/>
      <c r="F87" s="112"/>
      <c r="G87" s="112"/>
      <c r="H87" s="85"/>
      <c r="I87" s="26"/>
    </row>
    <row r="88" spans="1:69" s="25" customFormat="1">
      <c r="C88" s="27"/>
      <c r="E88" s="112"/>
      <c r="F88" s="112"/>
      <c r="G88" s="112"/>
      <c r="H88" s="85"/>
      <c r="I88" s="26"/>
    </row>
    <row r="89" spans="1:69" s="25" customFormat="1">
      <c r="C89" s="27"/>
      <c r="E89" s="112"/>
      <c r="F89" s="112"/>
      <c r="G89" s="112"/>
      <c r="H89" s="85"/>
      <c r="I89" s="26"/>
    </row>
    <row r="90" spans="1:69" s="25" customFormat="1">
      <c r="C90" s="27"/>
      <c r="E90" s="112"/>
      <c r="F90" s="112"/>
      <c r="G90" s="112"/>
      <c r="H90" s="85"/>
      <c r="I90" s="26"/>
    </row>
    <row r="91" spans="1:69" s="25" customFormat="1">
      <c r="C91" s="27"/>
      <c r="E91" s="112"/>
      <c r="F91" s="112"/>
      <c r="G91" s="112"/>
      <c r="H91" s="85"/>
      <c r="I91" s="26"/>
    </row>
    <row r="92" spans="1:69" s="25" customFormat="1">
      <c r="C92" s="27"/>
      <c r="E92" s="112"/>
      <c r="F92" s="112"/>
      <c r="G92" s="112"/>
      <c r="H92" s="85"/>
      <c r="I92" s="26"/>
    </row>
    <row r="93" spans="1:69" s="25" customFormat="1">
      <c r="C93" s="27"/>
      <c r="E93" s="112"/>
      <c r="F93" s="112"/>
      <c r="G93" s="112"/>
      <c r="H93" s="112"/>
    </row>
    <row r="94" spans="1:69" s="25" customFormat="1">
      <c r="C94" s="27"/>
      <c r="E94" s="112"/>
      <c r="F94" s="112"/>
      <c r="G94" s="112"/>
      <c r="H94" s="112"/>
    </row>
    <row r="95" spans="1:69" s="25" customFormat="1">
      <c r="C95" s="27"/>
      <c r="E95" s="112"/>
      <c r="F95" s="112"/>
      <c r="G95" s="112"/>
      <c r="H95" s="112"/>
    </row>
    <row r="96" spans="1:69" s="25" customFormat="1">
      <c r="C96" s="27"/>
      <c r="E96" s="112"/>
      <c r="F96" s="112"/>
      <c r="G96" s="112"/>
      <c r="H96" s="112"/>
    </row>
    <row r="97" spans="3:9" s="25" customFormat="1">
      <c r="C97" s="27"/>
      <c r="E97" s="112"/>
      <c r="F97" s="112"/>
      <c r="G97" s="112"/>
      <c r="H97" s="112"/>
    </row>
    <row r="98" spans="3:9" s="25" customFormat="1">
      <c r="C98" s="27"/>
      <c r="E98" s="112"/>
      <c r="F98" s="112"/>
      <c r="G98" s="112"/>
      <c r="H98" s="112"/>
    </row>
    <row r="99" spans="3:9" s="25" customFormat="1">
      <c r="C99" s="27"/>
      <c r="E99" s="112"/>
      <c r="F99" s="112"/>
      <c r="G99" s="112"/>
      <c r="H99" s="112"/>
    </row>
    <row r="100" spans="3:9" s="25" customFormat="1">
      <c r="C100" s="41"/>
      <c r="D100" s="26"/>
      <c r="E100" s="85"/>
      <c r="F100" s="85"/>
      <c r="G100" s="85"/>
      <c r="H100" s="85"/>
      <c r="I100" s="26"/>
    </row>
    <row r="101" spans="3:9" s="25" customFormat="1" ht="66.75" customHeight="1">
      <c r="C101" s="41"/>
      <c r="D101" s="26"/>
      <c r="E101" s="85"/>
      <c r="F101" s="85"/>
      <c r="G101" s="85"/>
      <c r="H101" s="85"/>
      <c r="I101" s="26"/>
    </row>
    <row r="102" spans="3:9" s="25" customFormat="1">
      <c r="C102" s="41"/>
      <c r="D102" s="26"/>
      <c r="E102" s="85"/>
      <c r="F102" s="85"/>
      <c r="G102" s="85"/>
      <c r="H102" s="85"/>
      <c r="I102" s="26"/>
    </row>
    <row r="103" spans="3:9" s="25" customFormat="1">
      <c r="C103" s="41"/>
      <c r="D103" s="26"/>
      <c r="E103" s="85"/>
      <c r="F103" s="85"/>
      <c r="G103" s="85"/>
      <c r="H103" s="85"/>
      <c r="I103" s="26"/>
    </row>
    <row r="104" spans="3:9" s="25" customFormat="1">
      <c r="C104" s="41"/>
      <c r="D104" s="26"/>
      <c r="E104" s="85"/>
      <c r="F104" s="85"/>
      <c r="G104" s="85"/>
      <c r="H104" s="85"/>
      <c r="I104" s="26"/>
    </row>
    <row r="105" spans="3:9" s="25" customFormat="1">
      <c r="C105" s="41"/>
      <c r="D105" s="26"/>
      <c r="E105" s="85"/>
      <c r="F105" s="85"/>
      <c r="G105" s="85"/>
      <c r="H105" s="85"/>
      <c r="I105" s="26"/>
    </row>
    <row r="106" spans="3:9" s="25" customFormat="1">
      <c r="C106" s="41"/>
      <c r="D106" s="26"/>
      <c r="E106" s="85"/>
      <c r="F106" s="85"/>
      <c r="G106" s="85"/>
      <c r="H106" s="85"/>
      <c r="I106" s="26"/>
    </row>
    <row r="107" spans="3:9" s="25" customFormat="1">
      <c r="C107" s="41"/>
      <c r="D107" s="26"/>
      <c r="E107" s="85"/>
      <c r="F107" s="85"/>
      <c r="G107" s="85"/>
      <c r="H107" s="85"/>
      <c r="I107" s="26"/>
    </row>
    <row r="108" spans="3:9" s="25" customFormat="1">
      <c r="C108" s="41"/>
      <c r="D108" s="26"/>
      <c r="E108" s="85"/>
      <c r="F108" s="85"/>
      <c r="G108" s="85"/>
      <c r="H108" s="85"/>
      <c r="I108" s="26"/>
    </row>
    <row r="109" spans="3:9" s="25" customFormat="1">
      <c r="C109" s="41"/>
      <c r="D109" s="26"/>
      <c r="E109" s="85"/>
      <c r="F109" s="85"/>
      <c r="G109" s="85"/>
      <c r="H109" s="85"/>
      <c r="I109" s="26"/>
    </row>
    <row r="110" spans="3:9" s="25" customFormat="1">
      <c r="C110" s="41"/>
      <c r="D110" s="26"/>
      <c r="E110" s="85"/>
      <c r="F110" s="85"/>
      <c r="G110" s="85"/>
      <c r="H110" s="85"/>
      <c r="I110" s="26"/>
    </row>
    <row r="111" spans="3:9" s="25" customFormat="1">
      <c r="C111" s="41"/>
      <c r="D111" s="26"/>
      <c r="E111" s="85"/>
      <c r="F111" s="85"/>
      <c r="G111" s="85"/>
      <c r="H111" s="85"/>
      <c r="I111" s="26"/>
    </row>
    <row r="112" spans="3:9" s="25" customFormat="1">
      <c r="C112" s="41"/>
      <c r="D112" s="26"/>
      <c r="E112" s="85"/>
      <c r="F112" s="85"/>
      <c r="G112" s="85"/>
      <c r="H112" s="85"/>
      <c r="I112" s="26"/>
    </row>
    <row r="113" spans="3:9" s="25" customFormat="1">
      <c r="C113" s="41"/>
      <c r="D113" s="26"/>
      <c r="E113" s="85"/>
      <c r="F113" s="85"/>
      <c r="G113" s="85"/>
      <c r="H113" s="85"/>
      <c r="I113" s="26"/>
    </row>
    <row r="114" spans="3:9" s="25" customFormat="1">
      <c r="C114" s="41"/>
      <c r="D114" s="26"/>
      <c r="E114" s="85"/>
      <c r="F114" s="85"/>
      <c r="G114" s="85"/>
      <c r="H114" s="85"/>
      <c r="I114" s="26"/>
    </row>
    <row r="115" spans="3:9" s="25" customFormat="1">
      <c r="C115" s="41"/>
      <c r="D115" s="26"/>
      <c r="E115" s="85"/>
      <c r="F115" s="85"/>
      <c r="G115" s="85"/>
      <c r="H115" s="85"/>
      <c r="I115" s="26"/>
    </row>
    <row r="116" spans="3:9" s="25" customFormat="1">
      <c r="C116" s="41"/>
      <c r="D116" s="26"/>
      <c r="E116" s="85"/>
      <c r="F116" s="85"/>
      <c r="G116" s="85"/>
      <c r="H116" s="85"/>
      <c r="I116" s="26"/>
    </row>
    <row r="117" spans="3:9" s="25" customFormat="1">
      <c r="C117" s="41"/>
      <c r="D117" s="26"/>
      <c r="E117" s="85"/>
      <c r="F117" s="85"/>
      <c r="G117" s="85"/>
      <c r="H117" s="85"/>
      <c r="I117" s="26"/>
    </row>
    <row r="118" spans="3:9" s="25" customFormat="1">
      <c r="C118" s="41"/>
      <c r="D118" s="26"/>
      <c r="E118" s="85"/>
      <c r="F118" s="85"/>
      <c r="G118" s="85"/>
      <c r="H118" s="85"/>
      <c r="I118" s="26"/>
    </row>
    <row r="119" spans="3:9" s="25" customFormat="1">
      <c r="C119" s="41"/>
      <c r="D119" s="26"/>
      <c r="E119" s="85"/>
      <c r="F119" s="85"/>
      <c r="G119" s="85"/>
      <c r="H119" s="85"/>
      <c r="I119" s="26"/>
    </row>
    <row r="120" spans="3:9" s="25" customFormat="1">
      <c r="C120" s="41"/>
      <c r="D120" s="26"/>
      <c r="E120" s="85"/>
      <c r="F120" s="85"/>
      <c r="G120" s="85"/>
      <c r="H120" s="85"/>
      <c r="I120" s="26"/>
    </row>
    <row r="121" spans="3:9" s="25" customFormat="1">
      <c r="C121" s="41"/>
      <c r="D121" s="26"/>
      <c r="E121" s="85"/>
      <c r="F121" s="85"/>
      <c r="G121" s="85"/>
      <c r="H121" s="85"/>
      <c r="I121" s="26"/>
    </row>
    <row r="122" spans="3:9" s="25" customFormat="1">
      <c r="C122" s="41"/>
      <c r="D122" s="26"/>
      <c r="E122" s="85"/>
      <c r="F122" s="85"/>
      <c r="G122" s="85"/>
      <c r="H122" s="85"/>
      <c r="I122" s="26"/>
    </row>
    <row r="123" spans="3:9" s="25" customFormat="1">
      <c r="C123" s="41"/>
      <c r="D123" s="26"/>
      <c r="E123" s="85"/>
      <c r="F123" s="85"/>
      <c r="G123" s="85"/>
      <c r="H123" s="85"/>
      <c r="I123" s="26"/>
    </row>
    <row r="124" spans="3:9" s="25" customFormat="1">
      <c r="C124" s="41"/>
      <c r="D124" s="26"/>
      <c r="E124" s="85"/>
      <c r="F124" s="85"/>
      <c r="G124" s="85"/>
      <c r="H124" s="85"/>
      <c r="I124" s="26"/>
    </row>
    <row r="125" spans="3:9" s="25" customFormat="1">
      <c r="C125" s="41"/>
      <c r="D125" s="26"/>
      <c r="E125" s="85"/>
      <c r="F125" s="85"/>
      <c r="G125" s="85"/>
      <c r="H125" s="85"/>
      <c r="I125" s="26"/>
    </row>
    <row r="126" spans="3:9" s="25" customFormat="1">
      <c r="C126" s="41"/>
      <c r="D126" s="26"/>
      <c r="E126" s="85"/>
      <c r="F126" s="85"/>
      <c r="G126" s="85"/>
      <c r="H126" s="85"/>
      <c r="I126" s="26"/>
    </row>
    <row r="127" spans="3:9" s="25" customFormat="1">
      <c r="C127" s="41"/>
      <c r="D127" s="26"/>
      <c r="E127" s="85"/>
      <c r="F127" s="85"/>
      <c r="G127" s="85"/>
      <c r="H127" s="85"/>
      <c r="I127" s="26"/>
    </row>
    <row r="128" spans="3:9" s="25" customFormat="1">
      <c r="C128" s="41"/>
      <c r="D128" s="26"/>
      <c r="E128" s="85"/>
      <c r="F128" s="85"/>
      <c r="G128" s="85"/>
      <c r="H128" s="85"/>
      <c r="I128" s="26"/>
    </row>
    <row r="129" spans="3:10" s="25" customFormat="1">
      <c r="C129" s="27"/>
      <c r="E129" s="112"/>
      <c r="F129" s="112"/>
      <c r="G129" s="112"/>
      <c r="H129" s="112"/>
    </row>
    <row r="130" spans="3:10" s="25" customFormat="1">
      <c r="C130" s="27"/>
      <c r="E130" s="112"/>
      <c r="F130" s="112"/>
      <c r="G130" s="112"/>
      <c r="H130" s="112"/>
    </row>
    <row r="131" spans="3:10" s="25" customFormat="1">
      <c r="C131" s="27"/>
      <c r="E131" s="112"/>
      <c r="F131" s="112"/>
      <c r="G131" s="112"/>
      <c r="H131" s="112"/>
    </row>
    <row r="132" spans="3:10" s="25" customFormat="1">
      <c r="C132" s="27"/>
      <c r="E132" s="112"/>
      <c r="F132" s="112"/>
      <c r="G132" s="112"/>
      <c r="H132" s="112"/>
    </row>
    <row r="133" spans="3:10" s="25" customFormat="1">
      <c r="C133" s="41"/>
      <c r="D133" s="26"/>
      <c r="E133" s="85"/>
      <c r="F133" s="85"/>
      <c r="G133" s="85"/>
      <c r="H133" s="85"/>
      <c r="I133" s="26"/>
      <c r="J133" s="26"/>
    </row>
    <row r="134" spans="3:10" s="25" customFormat="1" ht="59.25" customHeight="1">
      <c r="C134" s="41"/>
      <c r="D134" s="26"/>
      <c r="E134" s="85"/>
      <c r="F134" s="85"/>
      <c r="G134" s="85"/>
      <c r="H134" s="85"/>
      <c r="I134" s="26"/>
      <c r="J134" s="26"/>
    </row>
    <row r="135" spans="3:10" s="25" customFormat="1">
      <c r="C135" s="41"/>
      <c r="D135" s="26"/>
      <c r="E135" s="85"/>
      <c r="F135" s="85"/>
      <c r="G135" s="85"/>
      <c r="H135" s="85"/>
      <c r="I135" s="26"/>
      <c r="J135" s="26"/>
    </row>
    <row r="136" spans="3:10" s="25" customFormat="1">
      <c r="C136" s="41"/>
      <c r="D136" s="26"/>
      <c r="E136" s="85"/>
      <c r="F136" s="85"/>
      <c r="G136" s="85"/>
      <c r="H136" s="85"/>
      <c r="I136" s="26"/>
      <c r="J136" s="26"/>
    </row>
    <row r="137" spans="3:10" s="25" customFormat="1">
      <c r="C137" s="41"/>
      <c r="D137" s="26"/>
      <c r="E137" s="85"/>
      <c r="F137" s="85"/>
      <c r="G137" s="85"/>
      <c r="H137" s="85"/>
      <c r="I137" s="26"/>
      <c r="J137" s="26"/>
    </row>
    <row r="138" spans="3:10" s="25" customFormat="1">
      <c r="C138" s="41"/>
      <c r="D138" s="26"/>
      <c r="E138" s="85"/>
      <c r="F138" s="85"/>
      <c r="G138" s="85"/>
      <c r="H138" s="85"/>
      <c r="I138" s="26"/>
      <c r="J138" s="26"/>
    </row>
    <row r="139" spans="3:10" s="25" customFormat="1">
      <c r="C139" s="41"/>
      <c r="D139" s="26"/>
      <c r="E139" s="85"/>
      <c r="F139" s="85"/>
      <c r="G139" s="85"/>
      <c r="H139" s="85"/>
      <c r="I139" s="26"/>
      <c r="J139" s="26"/>
    </row>
    <row r="140" spans="3:10" s="25" customFormat="1">
      <c r="C140" s="41"/>
      <c r="D140" s="26"/>
      <c r="E140" s="85"/>
      <c r="F140" s="85"/>
      <c r="G140" s="85"/>
      <c r="H140" s="85"/>
      <c r="I140" s="26"/>
      <c r="J140" s="26"/>
    </row>
    <row r="141" spans="3:10" s="25" customFormat="1">
      <c r="C141" s="41"/>
      <c r="D141" s="26"/>
      <c r="E141" s="85"/>
      <c r="F141" s="85"/>
      <c r="G141" s="85"/>
      <c r="H141" s="85"/>
      <c r="I141" s="26"/>
      <c r="J141" s="26"/>
    </row>
    <row r="142" spans="3:10" s="25" customFormat="1">
      <c r="C142" s="41"/>
      <c r="D142" s="26"/>
      <c r="E142" s="85"/>
      <c r="F142" s="85"/>
      <c r="G142" s="85"/>
      <c r="H142" s="85"/>
      <c r="I142" s="26"/>
      <c r="J142" s="26"/>
    </row>
    <row r="143" spans="3:10" s="25" customFormat="1">
      <c r="C143" s="41"/>
      <c r="D143" s="26"/>
      <c r="E143" s="85"/>
      <c r="F143" s="85"/>
      <c r="G143" s="85"/>
      <c r="H143" s="85"/>
      <c r="I143" s="26"/>
      <c r="J143" s="26"/>
    </row>
    <row r="144" spans="3:10" s="25" customFormat="1">
      <c r="C144" s="41"/>
      <c r="D144" s="26"/>
      <c r="E144" s="85"/>
      <c r="F144" s="85"/>
      <c r="G144" s="85"/>
      <c r="H144" s="85"/>
      <c r="I144" s="26"/>
      <c r="J144" s="26"/>
    </row>
    <row r="145" spans="3:10" s="25" customFormat="1">
      <c r="C145" s="41"/>
      <c r="D145" s="26"/>
      <c r="E145" s="85"/>
      <c r="F145" s="85"/>
      <c r="G145" s="85"/>
      <c r="H145" s="85"/>
      <c r="I145" s="26"/>
      <c r="J145" s="26"/>
    </row>
    <row r="146" spans="3:10" s="25" customFormat="1">
      <c r="C146" s="41"/>
      <c r="D146" s="26"/>
      <c r="E146" s="85"/>
      <c r="F146" s="85"/>
      <c r="G146" s="85"/>
      <c r="H146" s="85"/>
      <c r="I146" s="26"/>
      <c r="J146" s="26"/>
    </row>
    <row r="147" spans="3:10" s="25" customFormat="1">
      <c r="C147" s="41"/>
      <c r="D147" s="26"/>
      <c r="E147" s="85"/>
      <c r="F147" s="85"/>
      <c r="G147" s="85"/>
      <c r="H147" s="85"/>
      <c r="I147" s="26"/>
      <c r="J147" s="26"/>
    </row>
    <row r="148" spans="3:10" s="25" customFormat="1">
      <c r="C148" s="41"/>
      <c r="D148" s="26"/>
      <c r="E148" s="85"/>
      <c r="F148" s="85"/>
      <c r="G148" s="85"/>
      <c r="H148" s="85"/>
      <c r="I148" s="26"/>
      <c r="J148" s="26"/>
    </row>
    <row r="149" spans="3:10" s="25" customFormat="1">
      <c r="C149" s="41"/>
      <c r="D149" s="26"/>
      <c r="E149" s="85"/>
      <c r="F149" s="85"/>
      <c r="G149" s="85"/>
      <c r="H149" s="85"/>
      <c r="I149" s="26"/>
      <c r="J149" s="26"/>
    </row>
    <row r="150" spans="3:10" s="25" customFormat="1">
      <c r="C150" s="41"/>
      <c r="D150" s="26"/>
      <c r="E150" s="85"/>
      <c r="F150" s="85"/>
      <c r="G150" s="85"/>
      <c r="H150" s="85"/>
      <c r="I150" s="26"/>
      <c r="J150" s="26"/>
    </row>
    <row r="151" spans="3:10" s="25" customFormat="1">
      <c r="C151" s="41"/>
      <c r="D151" s="26"/>
      <c r="E151" s="85"/>
      <c r="F151" s="85"/>
      <c r="G151" s="85"/>
      <c r="H151" s="85"/>
      <c r="I151" s="26"/>
      <c r="J151" s="26"/>
    </row>
    <row r="152" spans="3:10" s="25" customFormat="1">
      <c r="C152" s="41"/>
      <c r="D152" s="26"/>
      <c r="E152" s="85"/>
      <c r="F152" s="85"/>
      <c r="G152" s="85"/>
      <c r="H152" s="85"/>
      <c r="I152" s="26"/>
      <c r="J152" s="26"/>
    </row>
    <row r="153" spans="3:10" s="25" customFormat="1">
      <c r="C153" s="41"/>
      <c r="D153" s="26"/>
      <c r="E153" s="85"/>
      <c r="F153" s="85"/>
      <c r="G153" s="85"/>
      <c r="H153" s="85"/>
      <c r="I153" s="26"/>
      <c r="J153" s="26"/>
    </row>
    <row r="154" spans="3:10" s="25" customFormat="1">
      <c r="C154" s="41"/>
      <c r="D154" s="26"/>
      <c r="E154" s="85"/>
      <c r="F154" s="85"/>
      <c r="G154" s="85"/>
      <c r="H154" s="85"/>
      <c r="I154" s="26"/>
      <c r="J154" s="26"/>
    </row>
    <row r="155" spans="3:10" s="25" customFormat="1">
      <c r="C155" s="41"/>
      <c r="D155" s="26"/>
      <c r="E155" s="85"/>
      <c r="F155" s="85"/>
      <c r="G155" s="85"/>
      <c r="H155" s="85"/>
      <c r="I155" s="26"/>
      <c r="J155" s="26"/>
    </row>
    <row r="156" spans="3:10" s="25" customFormat="1">
      <c r="C156" s="41"/>
      <c r="D156" s="26"/>
      <c r="E156" s="85"/>
      <c r="F156" s="85"/>
      <c r="G156" s="85"/>
      <c r="H156" s="85"/>
      <c r="I156" s="26"/>
      <c r="J156" s="26"/>
    </row>
    <row r="157" spans="3:10" s="25" customFormat="1">
      <c r="C157" s="41"/>
      <c r="D157" s="26"/>
      <c r="E157" s="85"/>
      <c r="F157" s="85"/>
      <c r="G157" s="85"/>
      <c r="H157" s="85"/>
      <c r="I157" s="26"/>
      <c r="J157" s="26"/>
    </row>
    <row r="158" spans="3:10" s="25" customFormat="1">
      <c r="C158" s="41"/>
      <c r="D158" s="26"/>
      <c r="E158" s="85"/>
      <c r="F158" s="85"/>
      <c r="G158" s="85"/>
      <c r="H158" s="85"/>
      <c r="I158" s="26"/>
      <c r="J158" s="26"/>
    </row>
    <row r="159" spans="3:10" s="25" customFormat="1">
      <c r="C159" s="41"/>
      <c r="D159" s="26"/>
      <c r="E159" s="85"/>
      <c r="F159" s="85"/>
      <c r="G159" s="85"/>
      <c r="H159" s="85"/>
      <c r="I159" s="26"/>
      <c r="J159" s="26"/>
    </row>
    <row r="160" spans="3:10" s="25" customFormat="1">
      <c r="C160" s="41"/>
      <c r="D160" s="26"/>
      <c r="E160" s="85"/>
      <c r="F160" s="85"/>
      <c r="G160" s="85"/>
      <c r="H160" s="85"/>
      <c r="I160" s="26"/>
      <c r="J160" s="26"/>
    </row>
    <row r="161" spans="3:10" s="25" customFormat="1">
      <c r="C161" s="41"/>
      <c r="D161" s="26"/>
      <c r="E161" s="85"/>
      <c r="F161" s="85"/>
      <c r="G161" s="85"/>
      <c r="H161" s="85"/>
      <c r="I161" s="26"/>
      <c r="J161" s="26"/>
    </row>
    <row r="162" spans="3:10" s="25" customFormat="1">
      <c r="C162" s="41"/>
      <c r="D162" s="26"/>
      <c r="E162" s="85"/>
      <c r="F162" s="85"/>
      <c r="G162" s="85"/>
      <c r="H162" s="85"/>
      <c r="I162" s="26"/>
      <c r="J162" s="26"/>
    </row>
    <row r="163" spans="3:10" s="25" customFormat="1">
      <c r="C163" s="41"/>
      <c r="D163" s="26"/>
      <c r="E163" s="85"/>
      <c r="F163" s="85"/>
      <c r="G163" s="85"/>
      <c r="H163" s="85"/>
      <c r="I163" s="26"/>
      <c r="J163" s="26"/>
    </row>
    <row r="164" spans="3:10" s="25" customFormat="1">
      <c r="C164" s="41"/>
      <c r="D164" s="26"/>
      <c r="E164" s="85"/>
      <c r="F164" s="85"/>
      <c r="G164" s="85"/>
      <c r="H164" s="85"/>
      <c r="I164" s="26"/>
      <c r="J164" s="26"/>
    </row>
    <row r="165" spans="3:10" s="25" customFormat="1">
      <c r="C165" s="41"/>
      <c r="D165" s="26"/>
      <c r="E165" s="85"/>
      <c r="F165" s="85"/>
      <c r="G165" s="85"/>
      <c r="H165" s="85"/>
      <c r="I165" s="26"/>
      <c r="J165" s="26"/>
    </row>
    <row r="166" spans="3:10" s="25" customFormat="1">
      <c r="C166" s="41"/>
      <c r="D166" s="26"/>
      <c r="E166" s="85"/>
      <c r="F166" s="85"/>
      <c r="G166" s="85"/>
      <c r="H166" s="85"/>
      <c r="I166" s="26"/>
      <c r="J166" s="26"/>
    </row>
    <row r="167" spans="3:10" s="25" customFormat="1">
      <c r="C167" s="41"/>
      <c r="D167" s="26"/>
      <c r="E167" s="85"/>
      <c r="F167" s="85"/>
      <c r="G167" s="85"/>
      <c r="H167" s="85"/>
      <c r="I167" s="26"/>
      <c r="J167" s="26"/>
    </row>
    <row r="168" spans="3:10" s="25" customFormat="1">
      <c r="C168" s="41"/>
      <c r="D168" s="26"/>
      <c r="E168" s="85"/>
      <c r="F168" s="85"/>
      <c r="G168" s="85"/>
      <c r="H168" s="85"/>
      <c r="I168" s="26"/>
      <c r="J168" s="26"/>
    </row>
    <row r="169" spans="3:10" s="25" customFormat="1">
      <c r="C169" s="41"/>
      <c r="D169" s="26"/>
      <c r="E169" s="85"/>
      <c r="F169" s="85"/>
      <c r="G169" s="85"/>
      <c r="H169" s="85"/>
      <c r="I169" s="26"/>
      <c r="J169" s="26"/>
    </row>
    <row r="170" spans="3:10" s="25" customFormat="1">
      <c r="C170" s="41"/>
      <c r="D170" s="26"/>
      <c r="E170" s="85"/>
      <c r="F170" s="85"/>
      <c r="G170" s="85"/>
      <c r="H170" s="85"/>
      <c r="I170" s="26"/>
      <c r="J170" s="26"/>
    </row>
    <row r="171" spans="3:10" s="25" customFormat="1">
      <c r="C171" s="41"/>
      <c r="D171" s="26"/>
      <c r="E171" s="85"/>
      <c r="F171" s="85"/>
      <c r="G171" s="85"/>
      <c r="H171" s="85"/>
      <c r="I171" s="26"/>
      <c r="J171" s="26"/>
    </row>
    <row r="172" spans="3:10" s="25" customFormat="1">
      <c r="C172" s="41"/>
      <c r="D172" s="26"/>
      <c r="E172" s="85"/>
      <c r="F172" s="85"/>
      <c r="G172" s="85"/>
      <c r="H172" s="85"/>
      <c r="I172" s="26"/>
      <c r="J172" s="26"/>
    </row>
    <row r="173" spans="3:10" s="25" customFormat="1">
      <c r="C173" s="41"/>
      <c r="D173" s="26"/>
      <c r="E173" s="85"/>
      <c r="F173" s="85"/>
      <c r="G173" s="85"/>
      <c r="H173" s="85"/>
      <c r="I173" s="26"/>
      <c r="J173" s="26"/>
    </row>
    <row r="174" spans="3:10" s="25" customFormat="1">
      <c r="C174" s="41"/>
      <c r="D174" s="26"/>
      <c r="E174" s="85"/>
      <c r="F174" s="85"/>
      <c r="G174" s="85"/>
      <c r="H174" s="85"/>
      <c r="I174" s="26"/>
      <c r="J174" s="26"/>
    </row>
    <row r="175" spans="3:10" s="25" customFormat="1">
      <c r="C175" s="41"/>
      <c r="D175" s="26"/>
      <c r="E175" s="85"/>
      <c r="F175" s="85"/>
      <c r="G175" s="85"/>
      <c r="H175" s="85"/>
      <c r="I175" s="26"/>
      <c r="J175" s="26"/>
    </row>
    <row r="176" spans="3:10" s="25" customFormat="1">
      <c r="C176" s="41"/>
      <c r="D176" s="26"/>
      <c r="E176" s="85"/>
      <c r="F176" s="85"/>
      <c r="G176" s="85"/>
      <c r="H176" s="85"/>
      <c r="I176" s="26"/>
      <c r="J176" s="26"/>
    </row>
    <row r="177" spans="3:10" s="25" customFormat="1">
      <c r="C177" s="41"/>
      <c r="D177" s="26"/>
      <c r="E177" s="85"/>
      <c r="F177" s="85"/>
      <c r="G177" s="85"/>
      <c r="H177" s="85"/>
      <c r="I177" s="26"/>
      <c r="J177" s="26"/>
    </row>
    <row r="178" spans="3:10" s="25" customFormat="1">
      <c r="C178" s="41"/>
      <c r="D178" s="26"/>
      <c r="E178" s="85"/>
      <c r="F178" s="85"/>
      <c r="G178" s="85"/>
      <c r="H178" s="85"/>
      <c r="I178" s="26"/>
      <c r="J178" s="26"/>
    </row>
    <row r="179" spans="3:10" s="25" customFormat="1">
      <c r="C179" s="41"/>
      <c r="D179" s="26"/>
      <c r="E179" s="85"/>
      <c r="F179" s="85"/>
      <c r="G179" s="85"/>
      <c r="H179" s="85"/>
      <c r="I179" s="26"/>
      <c r="J179" s="26"/>
    </row>
    <row r="180" spans="3:10" s="25" customFormat="1">
      <c r="C180" s="41"/>
      <c r="D180" s="26"/>
      <c r="E180" s="85"/>
      <c r="F180" s="85"/>
      <c r="G180" s="85"/>
      <c r="H180" s="85"/>
      <c r="I180" s="26"/>
      <c r="J180" s="26"/>
    </row>
    <row r="181" spans="3:10" s="25" customFormat="1">
      <c r="C181" s="41"/>
      <c r="D181" s="26"/>
      <c r="E181" s="85"/>
      <c r="F181" s="85"/>
      <c r="G181" s="85"/>
      <c r="H181" s="85"/>
      <c r="I181" s="26"/>
      <c r="J181" s="26"/>
    </row>
    <row r="182" spans="3:10" s="25" customFormat="1">
      <c r="C182" s="41"/>
      <c r="D182" s="26"/>
      <c r="E182" s="85"/>
      <c r="F182" s="85"/>
      <c r="G182" s="85"/>
      <c r="H182" s="85"/>
      <c r="I182" s="26"/>
      <c r="J182" s="26"/>
    </row>
    <row r="183" spans="3:10" s="25" customFormat="1">
      <c r="C183" s="41"/>
      <c r="D183" s="26"/>
      <c r="E183" s="85"/>
      <c r="F183" s="85"/>
      <c r="G183" s="85"/>
      <c r="H183" s="85"/>
      <c r="I183" s="26"/>
      <c r="J183" s="26"/>
    </row>
    <row r="184" spans="3:10" s="25" customFormat="1">
      <c r="C184" s="41"/>
      <c r="D184" s="26"/>
      <c r="E184" s="85"/>
      <c r="F184" s="85"/>
      <c r="G184" s="85"/>
      <c r="H184" s="85"/>
      <c r="I184" s="26"/>
      <c r="J184" s="26"/>
    </row>
    <row r="185" spans="3:10" s="25" customFormat="1">
      <c r="C185" s="41"/>
      <c r="D185" s="26"/>
      <c r="E185" s="85"/>
      <c r="F185" s="85"/>
      <c r="G185" s="85"/>
      <c r="H185" s="85"/>
      <c r="I185" s="26"/>
      <c r="J185" s="26"/>
    </row>
    <row r="186" spans="3:10" s="25" customFormat="1">
      <c r="C186" s="41"/>
      <c r="D186" s="26"/>
      <c r="E186" s="85"/>
      <c r="F186" s="85"/>
      <c r="G186" s="85"/>
      <c r="H186" s="85"/>
      <c r="I186" s="26"/>
      <c r="J186" s="26"/>
    </row>
    <row r="187" spans="3:10" s="25" customFormat="1">
      <c r="C187" s="41"/>
      <c r="D187" s="26"/>
      <c r="E187" s="85"/>
      <c r="F187" s="85"/>
      <c r="G187" s="85"/>
      <c r="H187" s="85"/>
      <c r="I187" s="26"/>
      <c r="J187" s="26"/>
    </row>
    <row r="188" spans="3:10" s="25" customFormat="1">
      <c r="C188" s="41"/>
      <c r="D188" s="26"/>
      <c r="E188" s="85"/>
      <c r="F188" s="85"/>
      <c r="G188" s="85"/>
      <c r="H188" s="85"/>
      <c r="I188" s="26"/>
      <c r="J188" s="26"/>
    </row>
    <row r="189" spans="3:10" s="25" customFormat="1">
      <c r="C189" s="41"/>
      <c r="D189" s="26"/>
      <c r="E189" s="85"/>
      <c r="F189" s="85"/>
      <c r="G189" s="85"/>
      <c r="H189" s="85"/>
      <c r="I189" s="26"/>
      <c r="J189" s="26"/>
    </row>
    <row r="190" spans="3:10" s="25" customFormat="1">
      <c r="C190" s="41"/>
      <c r="D190" s="26"/>
      <c r="E190" s="85"/>
      <c r="F190" s="85"/>
      <c r="G190" s="85"/>
      <c r="H190" s="85"/>
      <c r="I190" s="26"/>
      <c r="J190" s="26"/>
    </row>
    <row r="191" spans="3:10" s="25" customFormat="1">
      <c r="C191" s="41"/>
      <c r="D191" s="26"/>
      <c r="E191" s="85"/>
      <c r="F191" s="85"/>
      <c r="G191" s="85"/>
      <c r="H191" s="85"/>
      <c r="I191" s="26"/>
      <c r="J191" s="26"/>
    </row>
    <row r="192" spans="3:10" s="25" customFormat="1">
      <c r="C192" s="41"/>
      <c r="D192" s="26"/>
      <c r="E192" s="85"/>
      <c r="F192" s="85"/>
      <c r="G192" s="85"/>
      <c r="H192" s="85"/>
      <c r="I192" s="26"/>
      <c r="J192" s="26"/>
    </row>
    <row r="193" spans="3:10" s="25" customFormat="1">
      <c r="C193" s="41"/>
      <c r="D193" s="26"/>
      <c r="E193" s="85"/>
      <c r="F193" s="85"/>
      <c r="G193" s="85"/>
      <c r="H193" s="85"/>
      <c r="I193" s="26"/>
      <c r="J193" s="26"/>
    </row>
    <row r="194" spans="3:10" s="25" customFormat="1">
      <c r="C194" s="41"/>
      <c r="D194" s="26"/>
      <c r="E194" s="85"/>
      <c r="F194" s="85"/>
      <c r="G194" s="85"/>
      <c r="H194" s="85"/>
      <c r="I194" s="26"/>
      <c r="J194" s="26"/>
    </row>
    <row r="195" spans="3:10" s="25" customFormat="1">
      <c r="C195" s="41"/>
      <c r="D195" s="26"/>
      <c r="E195" s="85"/>
      <c r="F195" s="85"/>
      <c r="G195" s="85"/>
      <c r="H195" s="85"/>
      <c r="I195" s="26"/>
      <c r="J195" s="26"/>
    </row>
    <row r="196" spans="3:10" s="25" customFormat="1">
      <c r="C196" s="41"/>
      <c r="D196" s="26"/>
      <c r="E196" s="85"/>
      <c r="F196" s="85"/>
      <c r="G196" s="85"/>
      <c r="H196" s="85"/>
      <c r="I196" s="26"/>
      <c r="J196" s="26"/>
    </row>
    <row r="197" spans="3:10" s="25" customFormat="1">
      <c r="C197" s="41"/>
      <c r="D197" s="26"/>
      <c r="E197" s="85"/>
      <c r="F197" s="85"/>
      <c r="G197" s="85"/>
      <c r="H197" s="85"/>
      <c r="I197" s="26"/>
      <c r="J197" s="26"/>
    </row>
    <row r="198" spans="3:10" s="25" customFormat="1">
      <c r="C198" s="41"/>
      <c r="D198" s="26"/>
      <c r="E198" s="85"/>
      <c r="F198" s="85"/>
      <c r="G198" s="85"/>
      <c r="H198" s="85"/>
      <c r="I198" s="26"/>
      <c r="J198" s="26"/>
    </row>
    <row r="199" spans="3:10" s="25" customFormat="1">
      <c r="C199" s="41"/>
      <c r="D199" s="26"/>
      <c r="E199" s="85"/>
      <c r="F199" s="85"/>
      <c r="G199" s="85"/>
      <c r="H199" s="85"/>
      <c r="I199" s="26"/>
      <c r="J199" s="26"/>
    </row>
    <row r="200" spans="3:10" s="25" customFormat="1">
      <c r="C200" s="41"/>
      <c r="D200" s="26"/>
      <c r="E200" s="85"/>
      <c r="F200" s="85"/>
      <c r="G200" s="85"/>
      <c r="H200" s="85"/>
      <c r="I200" s="26"/>
      <c r="J200" s="26"/>
    </row>
    <row r="201" spans="3:10" s="25" customFormat="1">
      <c r="C201" s="41"/>
      <c r="D201" s="26"/>
      <c r="E201" s="85"/>
      <c r="F201" s="85"/>
      <c r="G201" s="85"/>
      <c r="H201" s="85"/>
      <c r="I201" s="26"/>
      <c r="J201" s="26"/>
    </row>
    <row r="202" spans="3:10" s="25" customFormat="1">
      <c r="C202" s="41"/>
      <c r="D202" s="26"/>
      <c r="E202" s="85"/>
      <c r="F202" s="85"/>
      <c r="G202" s="85"/>
      <c r="H202" s="85"/>
      <c r="I202" s="26"/>
      <c r="J202" s="26"/>
    </row>
    <row r="203" spans="3:10" s="25" customFormat="1">
      <c r="C203" s="41"/>
      <c r="D203" s="26"/>
      <c r="E203" s="85"/>
      <c r="F203" s="85"/>
      <c r="G203" s="85"/>
      <c r="H203" s="85"/>
      <c r="I203" s="26"/>
      <c r="J203" s="26"/>
    </row>
    <row r="204" spans="3:10" s="25" customFormat="1">
      <c r="C204" s="41"/>
      <c r="D204" s="26"/>
      <c r="E204" s="85"/>
      <c r="F204" s="85"/>
      <c r="G204" s="85"/>
      <c r="H204" s="85"/>
      <c r="I204" s="26"/>
      <c r="J204" s="26"/>
    </row>
    <row r="205" spans="3:10" s="25" customFormat="1">
      <c r="C205" s="41"/>
      <c r="D205" s="26"/>
      <c r="E205" s="85"/>
      <c r="F205" s="85"/>
      <c r="G205" s="85"/>
      <c r="H205" s="85"/>
      <c r="I205" s="26"/>
      <c r="J205" s="26"/>
    </row>
    <row r="206" spans="3:10" s="25" customFormat="1">
      <c r="C206" s="41"/>
      <c r="D206" s="26"/>
      <c r="E206" s="85"/>
      <c r="F206" s="85"/>
      <c r="G206" s="85"/>
      <c r="H206" s="85"/>
      <c r="I206" s="26"/>
      <c r="J206" s="26"/>
    </row>
    <row r="207" spans="3:10" s="25" customFormat="1">
      <c r="C207" s="41"/>
      <c r="D207" s="26"/>
      <c r="E207" s="85"/>
      <c r="F207" s="85"/>
      <c r="G207" s="85"/>
      <c r="H207" s="85"/>
      <c r="I207" s="26"/>
      <c r="J207" s="26"/>
    </row>
    <row r="208" spans="3:10" s="25" customFormat="1">
      <c r="C208" s="27"/>
      <c r="E208" s="112"/>
      <c r="F208" s="112"/>
      <c r="G208" s="112"/>
      <c r="H208" s="112"/>
    </row>
    <row r="209" spans="3:9" s="25" customFormat="1">
      <c r="C209" s="27"/>
      <c r="E209" s="112"/>
      <c r="F209" s="112"/>
      <c r="G209" s="112"/>
      <c r="H209" s="112"/>
    </row>
    <row r="210" spans="3:9" s="25" customFormat="1">
      <c r="C210" s="27"/>
      <c r="E210" s="112"/>
      <c r="F210" s="112"/>
      <c r="G210" s="112"/>
      <c r="H210" s="112"/>
    </row>
    <row r="211" spans="3:9" s="25" customFormat="1">
      <c r="C211" s="41"/>
      <c r="D211" s="26"/>
      <c r="E211" s="85"/>
      <c r="F211" s="85"/>
      <c r="G211" s="85"/>
      <c r="H211" s="85"/>
      <c r="I211" s="26"/>
    </row>
    <row r="212" spans="3:9" s="25" customFormat="1" ht="50.25" customHeight="1">
      <c r="C212" s="41"/>
      <c r="D212" s="26"/>
      <c r="E212" s="85"/>
      <c r="F212" s="85"/>
      <c r="G212" s="85"/>
      <c r="H212" s="85"/>
      <c r="I212" s="26"/>
    </row>
    <row r="213" spans="3:9" s="25" customFormat="1">
      <c r="C213" s="41"/>
      <c r="D213" s="26"/>
      <c r="E213" s="85"/>
      <c r="F213" s="85"/>
      <c r="G213" s="85"/>
      <c r="H213" s="85"/>
      <c r="I213" s="26"/>
    </row>
    <row r="214" spans="3:9" s="25" customFormat="1">
      <c r="C214" s="41"/>
      <c r="D214" s="26"/>
      <c r="E214" s="85"/>
      <c r="F214" s="85"/>
      <c r="G214" s="85"/>
      <c r="H214" s="85"/>
      <c r="I214" s="26"/>
    </row>
    <row r="215" spans="3:9" s="25" customFormat="1">
      <c r="C215" s="41"/>
      <c r="D215" s="26"/>
      <c r="E215" s="85"/>
      <c r="F215" s="85"/>
      <c r="G215" s="85"/>
      <c r="H215" s="85"/>
      <c r="I215" s="26"/>
    </row>
    <row r="216" spans="3:9" s="25" customFormat="1">
      <c r="C216" s="41"/>
      <c r="D216" s="26"/>
      <c r="E216" s="85"/>
      <c r="F216" s="85"/>
      <c r="G216" s="85"/>
      <c r="H216" s="85"/>
      <c r="I216" s="26"/>
    </row>
    <row r="217" spans="3:9" s="25" customFormat="1">
      <c r="C217" s="41"/>
      <c r="D217" s="26"/>
      <c r="E217" s="85"/>
      <c r="F217" s="85"/>
      <c r="G217" s="85"/>
      <c r="H217" s="85"/>
      <c r="I217" s="26"/>
    </row>
    <row r="218" spans="3:9" s="25" customFormat="1">
      <c r="C218" s="41"/>
      <c r="D218" s="26"/>
      <c r="E218" s="85"/>
      <c r="F218" s="85"/>
      <c r="G218" s="85"/>
      <c r="H218" s="85"/>
      <c r="I218" s="26"/>
    </row>
    <row r="219" spans="3:9" s="25" customFormat="1">
      <c r="C219" s="41"/>
      <c r="D219" s="26"/>
      <c r="E219" s="85"/>
      <c r="F219" s="85"/>
      <c r="G219" s="85"/>
      <c r="H219" s="85"/>
      <c r="I219" s="26"/>
    </row>
    <row r="220" spans="3:9" s="25" customFormat="1">
      <c r="C220" s="41"/>
      <c r="D220" s="26"/>
      <c r="E220" s="85"/>
      <c r="F220" s="85"/>
      <c r="G220" s="85"/>
      <c r="H220" s="85"/>
      <c r="I220" s="26"/>
    </row>
    <row r="221" spans="3:9" s="25" customFormat="1">
      <c r="C221" s="41"/>
      <c r="D221" s="26"/>
      <c r="E221" s="85"/>
      <c r="F221" s="85"/>
      <c r="G221" s="85"/>
      <c r="H221" s="85"/>
      <c r="I221" s="26"/>
    </row>
    <row r="222" spans="3:9" s="25" customFormat="1">
      <c r="C222" s="41"/>
      <c r="D222" s="26"/>
      <c r="E222" s="85"/>
      <c r="F222" s="85"/>
      <c r="G222" s="85"/>
      <c r="H222" s="85"/>
      <c r="I222" s="26"/>
    </row>
    <row r="223" spans="3:9" s="25" customFormat="1">
      <c r="C223" s="41"/>
      <c r="D223" s="26"/>
      <c r="E223" s="85"/>
      <c r="F223" s="85"/>
      <c r="G223" s="85"/>
      <c r="H223" s="85"/>
      <c r="I223" s="26"/>
    </row>
    <row r="224" spans="3:9" s="25" customFormat="1">
      <c r="C224" s="41"/>
      <c r="D224" s="26"/>
      <c r="E224" s="85"/>
      <c r="F224" s="85"/>
      <c r="G224" s="85"/>
      <c r="H224" s="85"/>
      <c r="I224" s="26"/>
    </row>
    <row r="225" spans="3:9" s="25" customFormat="1">
      <c r="C225" s="41"/>
      <c r="D225" s="26"/>
      <c r="E225" s="85"/>
      <c r="F225" s="85"/>
      <c r="G225" s="85"/>
      <c r="H225" s="85"/>
      <c r="I225" s="26"/>
    </row>
    <row r="226" spans="3:9" s="25" customFormat="1">
      <c r="C226" s="41"/>
      <c r="D226" s="26"/>
      <c r="E226" s="85"/>
      <c r="F226" s="85"/>
      <c r="G226" s="85"/>
      <c r="H226" s="85"/>
      <c r="I226" s="26"/>
    </row>
    <row r="227" spans="3:9" s="25" customFormat="1">
      <c r="C227" s="41"/>
      <c r="D227" s="26"/>
      <c r="E227" s="85"/>
      <c r="F227" s="85"/>
      <c r="G227" s="85"/>
      <c r="H227" s="85"/>
      <c r="I227" s="26"/>
    </row>
    <row r="228" spans="3:9" s="25" customFormat="1">
      <c r="C228" s="41"/>
      <c r="D228" s="26"/>
      <c r="E228" s="85"/>
      <c r="F228" s="85"/>
      <c r="G228" s="85"/>
      <c r="H228" s="85"/>
      <c r="I228" s="26"/>
    </row>
    <row r="229" spans="3:9" s="25" customFormat="1">
      <c r="C229" s="41"/>
      <c r="D229" s="26"/>
      <c r="E229" s="85"/>
      <c r="F229" s="85"/>
      <c r="G229" s="85"/>
      <c r="H229" s="85"/>
      <c r="I229" s="26"/>
    </row>
    <row r="230" spans="3:9" s="25" customFormat="1">
      <c r="C230" s="41"/>
      <c r="D230" s="26"/>
      <c r="E230" s="85"/>
      <c r="F230" s="85"/>
      <c r="G230" s="85"/>
      <c r="H230" s="85"/>
      <c r="I230" s="26"/>
    </row>
    <row r="231" spans="3:9" s="25" customFormat="1">
      <c r="C231" s="41"/>
      <c r="D231" s="26"/>
      <c r="E231" s="85"/>
      <c r="F231" s="85"/>
      <c r="G231" s="85"/>
      <c r="H231" s="85"/>
      <c r="I231" s="26"/>
    </row>
    <row r="232" spans="3:9" s="25" customFormat="1">
      <c r="C232" s="41"/>
      <c r="D232" s="26"/>
      <c r="E232" s="85"/>
      <c r="F232" s="85"/>
      <c r="G232" s="85"/>
      <c r="H232" s="85"/>
      <c r="I232" s="26"/>
    </row>
    <row r="233" spans="3:9" s="25" customFormat="1">
      <c r="C233" s="41"/>
      <c r="D233" s="26"/>
      <c r="E233" s="85"/>
      <c r="F233" s="85"/>
      <c r="G233" s="85"/>
      <c r="H233" s="85"/>
      <c r="I233" s="26"/>
    </row>
    <row r="234" spans="3:9" s="25" customFormat="1">
      <c r="C234" s="41"/>
      <c r="D234" s="26"/>
      <c r="E234" s="85"/>
      <c r="F234" s="85"/>
      <c r="G234" s="85"/>
      <c r="H234" s="85"/>
      <c r="I234" s="26"/>
    </row>
    <row r="235" spans="3:9" s="25" customFormat="1">
      <c r="C235" s="41"/>
      <c r="D235" s="26"/>
      <c r="E235" s="85"/>
      <c r="F235" s="85"/>
      <c r="G235" s="85"/>
      <c r="H235" s="85"/>
      <c r="I235" s="26"/>
    </row>
    <row r="236" spans="3:9" s="25" customFormat="1">
      <c r="C236" s="41"/>
      <c r="D236" s="26"/>
      <c r="E236" s="85"/>
      <c r="F236" s="85"/>
      <c r="G236" s="85"/>
      <c r="H236" s="85"/>
      <c r="I236" s="26"/>
    </row>
    <row r="237" spans="3:9" s="25" customFormat="1">
      <c r="C237" s="41"/>
      <c r="D237" s="26"/>
      <c r="E237" s="85"/>
      <c r="F237" s="85"/>
      <c r="G237" s="85"/>
      <c r="H237" s="85"/>
      <c r="I237" s="26"/>
    </row>
    <row r="238" spans="3:9" s="25" customFormat="1">
      <c r="C238" s="41"/>
      <c r="D238" s="26"/>
      <c r="E238" s="85"/>
      <c r="F238" s="85"/>
      <c r="G238" s="85"/>
      <c r="H238" s="85"/>
      <c r="I238" s="26"/>
    </row>
    <row r="239" spans="3:9" s="25" customFormat="1">
      <c r="C239" s="41"/>
      <c r="D239" s="26"/>
      <c r="E239" s="85"/>
      <c r="F239" s="85"/>
      <c r="G239" s="85"/>
      <c r="H239" s="85"/>
      <c r="I239" s="26"/>
    </row>
    <row r="240" spans="3:9" s="25" customFormat="1">
      <c r="C240" s="41"/>
      <c r="D240" s="26"/>
      <c r="E240" s="85"/>
      <c r="F240" s="85"/>
      <c r="G240" s="85"/>
      <c r="H240" s="85"/>
      <c r="I240" s="26"/>
    </row>
    <row r="241" spans="3:9" s="25" customFormat="1">
      <c r="C241" s="41"/>
      <c r="D241" s="26"/>
      <c r="E241" s="85"/>
      <c r="F241" s="85"/>
      <c r="G241" s="85"/>
      <c r="H241" s="85"/>
      <c r="I241" s="26"/>
    </row>
    <row r="242" spans="3:9" s="25" customFormat="1">
      <c r="C242" s="41"/>
      <c r="D242" s="26"/>
      <c r="E242" s="85"/>
      <c r="F242" s="85"/>
      <c r="G242" s="85"/>
      <c r="H242" s="85"/>
      <c r="I242" s="26"/>
    </row>
    <row r="243" spans="3:9" s="25" customFormat="1">
      <c r="C243" s="41"/>
      <c r="D243" s="26"/>
      <c r="E243" s="85"/>
      <c r="F243" s="85"/>
      <c r="G243" s="85"/>
      <c r="H243" s="85"/>
      <c r="I243" s="26"/>
    </row>
    <row r="244" spans="3:9" s="25" customFormat="1">
      <c r="C244" s="41"/>
      <c r="D244" s="26"/>
      <c r="E244" s="85"/>
      <c r="F244" s="85"/>
      <c r="G244" s="85"/>
      <c r="H244" s="85"/>
      <c r="I244" s="26"/>
    </row>
    <row r="245" spans="3:9" s="25" customFormat="1">
      <c r="C245" s="41"/>
      <c r="D245" s="26"/>
      <c r="E245" s="85"/>
      <c r="F245" s="85"/>
      <c r="G245" s="85"/>
      <c r="H245" s="85"/>
      <c r="I245" s="26"/>
    </row>
    <row r="246" spans="3:9" s="25" customFormat="1">
      <c r="C246" s="41"/>
      <c r="D246" s="26"/>
      <c r="E246" s="85"/>
      <c r="F246" s="85"/>
      <c r="G246" s="85"/>
      <c r="H246" s="85"/>
      <c r="I246" s="26"/>
    </row>
    <row r="247" spans="3:9" s="25" customFormat="1">
      <c r="C247" s="41"/>
      <c r="D247" s="26"/>
      <c r="E247" s="85"/>
      <c r="F247" s="85"/>
      <c r="G247" s="85"/>
      <c r="H247" s="85"/>
      <c r="I247" s="26"/>
    </row>
    <row r="248" spans="3:9" s="25" customFormat="1">
      <c r="C248" s="41"/>
      <c r="D248" s="26"/>
      <c r="E248" s="85"/>
      <c r="F248" s="85"/>
      <c r="G248" s="85"/>
      <c r="H248" s="85"/>
      <c r="I248" s="26"/>
    </row>
    <row r="249" spans="3:9" s="25" customFormat="1">
      <c r="C249" s="41"/>
      <c r="D249" s="26"/>
      <c r="E249" s="85"/>
      <c r="F249" s="85"/>
      <c r="G249" s="85"/>
      <c r="H249" s="85"/>
      <c r="I249" s="26"/>
    </row>
    <row r="250" spans="3:9" s="25" customFormat="1">
      <c r="C250" s="41"/>
      <c r="D250" s="26"/>
      <c r="E250" s="85"/>
      <c r="F250" s="85"/>
      <c r="G250" s="85"/>
      <c r="H250" s="85"/>
      <c r="I250" s="26"/>
    </row>
    <row r="251" spans="3:9" s="25" customFormat="1">
      <c r="C251" s="41"/>
      <c r="D251" s="26"/>
      <c r="E251" s="85"/>
      <c r="F251" s="85"/>
      <c r="G251" s="85"/>
      <c r="H251" s="85"/>
      <c r="I251" s="26"/>
    </row>
    <row r="252" spans="3:9" s="25" customFormat="1">
      <c r="C252" s="27"/>
      <c r="E252" s="112"/>
      <c r="F252" s="112"/>
      <c r="G252" s="112"/>
      <c r="H252" s="112"/>
    </row>
    <row r="253" spans="3:9" s="25" customFormat="1">
      <c r="C253" s="27"/>
      <c r="E253" s="112"/>
      <c r="F253" s="112"/>
      <c r="G253" s="112"/>
      <c r="H253" s="112"/>
    </row>
    <row r="254" spans="3:9" s="25" customFormat="1">
      <c r="C254" s="27"/>
      <c r="E254" s="112"/>
      <c r="F254" s="112"/>
      <c r="G254" s="112"/>
      <c r="H254" s="112"/>
    </row>
    <row r="255" spans="3:9" s="25" customFormat="1">
      <c r="C255" s="41"/>
      <c r="D255" s="26"/>
      <c r="E255" s="85"/>
      <c r="F255" s="85"/>
      <c r="G255" s="85"/>
      <c r="H255" s="85"/>
      <c r="I255" s="26"/>
    </row>
    <row r="256" spans="3:9" s="25" customFormat="1">
      <c r="C256" s="41"/>
      <c r="D256" s="26"/>
      <c r="E256" s="85"/>
      <c r="F256" s="85"/>
      <c r="G256" s="85"/>
      <c r="H256" s="85"/>
      <c r="I256" s="26"/>
    </row>
    <row r="257" spans="3:9" s="25" customFormat="1">
      <c r="C257" s="41"/>
      <c r="D257" s="26"/>
      <c r="E257" s="85"/>
      <c r="F257" s="85"/>
      <c r="G257" s="85"/>
      <c r="H257" s="85"/>
      <c r="I257" s="26"/>
    </row>
    <row r="258" spans="3:9" s="25" customFormat="1">
      <c r="C258" s="41"/>
      <c r="D258" s="26"/>
      <c r="E258" s="85"/>
      <c r="F258" s="85"/>
      <c r="G258" s="85"/>
      <c r="H258" s="85"/>
      <c r="I258" s="26"/>
    </row>
    <row r="259" spans="3:9" s="25" customFormat="1">
      <c r="C259" s="41"/>
      <c r="D259" s="26"/>
      <c r="E259" s="85"/>
      <c r="F259" s="85"/>
      <c r="G259" s="85"/>
      <c r="H259" s="85"/>
      <c r="I259" s="26"/>
    </row>
    <row r="260" spans="3:9" s="25" customFormat="1">
      <c r="C260" s="41"/>
      <c r="D260" s="26"/>
      <c r="E260" s="85"/>
      <c r="F260" s="85"/>
      <c r="G260" s="85"/>
      <c r="H260" s="85"/>
      <c r="I260" s="26"/>
    </row>
    <row r="261" spans="3:9" s="25" customFormat="1">
      <c r="C261" s="41"/>
      <c r="D261" s="26"/>
      <c r="E261" s="85"/>
      <c r="F261" s="85"/>
      <c r="G261" s="85"/>
      <c r="H261" s="85"/>
      <c r="I261" s="26"/>
    </row>
    <row r="262" spans="3:9" s="25" customFormat="1">
      <c r="C262" s="41"/>
      <c r="D262" s="26"/>
      <c r="E262" s="85"/>
      <c r="F262" s="85"/>
      <c r="G262" s="85"/>
      <c r="H262" s="85"/>
      <c r="I262" s="26"/>
    </row>
    <row r="263" spans="3:9" s="25" customFormat="1">
      <c r="C263" s="41"/>
      <c r="D263" s="26"/>
      <c r="E263" s="85"/>
      <c r="F263" s="85"/>
      <c r="G263" s="85"/>
      <c r="H263" s="85"/>
      <c r="I263" s="26"/>
    </row>
    <row r="264" spans="3:9" s="25" customFormat="1">
      <c r="C264" s="41"/>
      <c r="D264" s="26"/>
      <c r="E264" s="85"/>
      <c r="F264" s="85"/>
      <c r="G264" s="85"/>
      <c r="H264" s="85"/>
      <c r="I264" s="26"/>
    </row>
    <row r="265" spans="3:9" s="25" customFormat="1">
      <c r="C265" s="41"/>
      <c r="D265" s="26"/>
      <c r="E265" s="85"/>
      <c r="F265" s="85"/>
      <c r="G265" s="85"/>
      <c r="H265" s="85"/>
      <c r="I265" s="26"/>
    </row>
    <row r="266" spans="3:9" s="25" customFormat="1">
      <c r="C266" s="41"/>
      <c r="D266" s="26"/>
      <c r="E266" s="85"/>
      <c r="F266" s="85"/>
      <c r="G266" s="85"/>
      <c r="H266" s="85"/>
      <c r="I266" s="26"/>
    </row>
    <row r="267" spans="3:9" s="25" customFormat="1">
      <c r="C267" s="41"/>
      <c r="D267" s="26"/>
      <c r="E267" s="85"/>
      <c r="F267" s="85"/>
      <c r="G267" s="85"/>
      <c r="H267" s="85"/>
      <c r="I267" s="26"/>
    </row>
    <row r="268" spans="3:9" s="25" customFormat="1">
      <c r="C268" s="41"/>
      <c r="D268" s="26"/>
      <c r="E268" s="85"/>
      <c r="F268" s="85"/>
      <c r="G268" s="85"/>
      <c r="H268" s="85"/>
      <c r="I268" s="26"/>
    </row>
    <row r="269" spans="3:9" s="25" customFormat="1">
      <c r="C269" s="41"/>
      <c r="D269" s="26"/>
      <c r="E269" s="85"/>
      <c r="F269" s="85"/>
      <c r="G269" s="85"/>
      <c r="H269" s="85"/>
      <c r="I269" s="26"/>
    </row>
    <row r="270" spans="3:9" s="25" customFormat="1">
      <c r="C270" s="41"/>
      <c r="D270" s="26"/>
      <c r="E270" s="85"/>
      <c r="F270" s="85"/>
      <c r="G270" s="85"/>
      <c r="H270" s="85"/>
      <c r="I270" s="26"/>
    </row>
    <row r="271" spans="3:9" s="25" customFormat="1">
      <c r="C271" s="41"/>
      <c r="D271" s="26"/>
      <c r="E271" s="85"/>
      <c r="F271" s="85"/>
      <c r="G271" s="85"/>
      <c r="H271" s="85"/>
      <c r="I271" s="26"/>
    </row>
    <row r="272" spans="3:9" s="25" customFormat="1">
      <c r="C272" s="41"/>
      <c r="D272" s="26"/>
      <c r="E272" s="85"/>
      <c r="F272" s="85"/>
      <c r="G272" s="85"/>
      <c r="H272" s="85"/>
      <c r="I272" s="26"/>
    </row>
    <row r="273" spans="3:9" s="25" customFormat="1">
      <c r="C273" s="41"/>
      <c r="D273" s="26"/>
      <c r="E273" s="85"/>
      <c r="F273" s="85"/>
      <c r="G273" s="85"/>
      <c r="H273" s="85"/>
      <c r="I273" s="26"/>
    </row>
    <row r="274" spans="3:9" s="25" customFormat="1">
      <c r="C274" s="41"/>
      <c r="D274" s="26"/>
      <c r="E274" s="85"/>
      <c r="F274" s="85"/>
      <c r="G274" s="85"/>
      <c r="H274" s="85"/>
      <c r="I274" s="26"/>
    </row>
    <row r="275" spans="3:9" s="25" customFormat="1">
      <c r="C275" s="41"/>
      <c r="D275" s="26"/>
      <c r="E275" s="85"/>
      <c r="F275" s="85"/>
      <c r="G275" s="85"/>
      <c r="H275" s="85"/>
      <c r="I275" s="26"/>
    </row>
    <row r="276" spans="3:9" s="25" customFormat="1">
      <c r="C276" s="41"/>
      <c r="D276" s="26"/>
      <c r="E276" s="85"/>
      <c r="F276" s="85"/>
      <c r="G276" s="85"/>
      <c r="H276" s="85"/>
      <c r="I276" s="26"/>
    </row>
    <row r="277" spans="3:9" s="25" customFormat="1">
      <c r="C277" s="41"/>
      <c r="D277" s="26"/>
      <c r="E277" s="85"/>
      <c r="F277" s="85"/>
      <c r="G277" s="85"/>
      <c r="H277" s="85"/>
      <c r="I277" s="26"/>
    </row>
    <row r="278" spans="3:9" s="25" customFormat="1">
      <c r="C278" s="41"/>
      <c r="D278" s="26"/>
      <c r="E278" s="85"/>
      <c r="F278" s="85"/>
      <c r="G278" s="85"/>
      <c r="H278" s="85"/>
      <c r="I278" s="26"/>
    </row>
    <row r="279" spans="3:9" s="25" customFormat="1">
      <c r="C279" s="41"/>
      <c r="D279" s="26"/>
      <c r="E279" s="85"/>
      <c r="F279" s="85"/>
      <c r="G279" s="85"/>
      <c r="H279" s="85"/>
      <c r="I279" s="26"/>
    </row>
    <row r="280" spans="3:9" s="25" customFormat="1">
      <c r="C280" s="41"/>
      <c r="D280" s="26"/>
      <c r="E280" s="85"/>
      <c r="F280" s="85"/>
      <c r="G280" s="85"/>
      <c r="H280" s="85"/>
      <c r="I280" s="26"/>
    </row>
    <row r="281" spans="3:9" s="25" customFormat="1">
      <c r="C281" s="41"/>
      <c r="D281" s="26"/>
      <c r="E281" s="85"/>
      <c r="F281" s="85"/>
      <c r="G281" s="85"/>
      <c r="H281" s="85"/>
      <c r="I281" s="26"/>
    </row>
    <row r="282" spans="3:9" s="25" customFormat="1">
      <c r="C282" s="41"/>
      <c r="D282" s="26"/>
      <c r="E282" s="85"/>
      <c r="F282" s="85"/>
      <c r="G282" s="85"/>
      <c r="H282" s="85"/>
      <c r="I282" s="26"/>
    </row>
    <row r="283" spans="3:9" s="25" customFormat="1">
      <c r="C283" s="41"/>
      <c r="D283" s="26"/>
      <c r="E283" s="85"/>
      <c r="F283" s="85"/>
      <c r="G283" s="85"/>
      <c r="H283" s="85"/>
      <c r="I283" s="26"/>
    </row>
    <row r="284" spans="3:9" s="25" customFormat="1">
      <c r="C284" s="41"/>
      <c r="D284" s="26"/>
      <c r="E284" s="85"/>
      <c r="F284" s="85"/>
      <c r="G284" s="85"/>
      <c r="H284" s="85"/>
      <c r="I284" s="26"/>
    </row>
    <row r="285" spans="3:9" s="25" customFormat="1">
      <c r="C285" s="41"/>
      <c r="D285" s="26"/>
      <c r="E285" s="85"/>
      <c r="F285" s="85"/>
      <c r="G285" s="85"/>
      <c r="H285" s="85"/>
      <c r="I285" s="26"/>
    </row>
    <row r="286" spans="3:9" s="25" customFormat="1">
      <c r="C286" s="41"/>
      <c r="D286" s="26"/>
      <c r="E286" s="85"/>
      <c r="F286" s="85"/>
      <c r="G286" s="85"/>
      <c r="H286" s="85"/>
      <c r="I286" s="26"/>
    </row>
    <row r="287" spans="3:9" s="25" customFormat="1">
      <c r="C287" s="41"/>
      <c r="D287" s="26"/>
      <c r="E287" s="85"/>
      <c r="F287" s="85"/>
      <c r="G287" s="112"/>
      <c r="H287" s="112"/>
    </row>
    <row r="288" spans="3:9" s="25" customFormat="1">
      <c r="C288" s="27"/>
      <c r="E288" s="112"/>
      <c r="F288" s="112"/>
      <c r="G288" s="112"/>
      <c r="H288" s="112"/>
    </row>
    <row r="289" spans="3:9" s="25" customFormat="1">
      <c r="C289" s="27"/>
      <c r="E289" s="112"/>
      <c r="F289" s="112"/>
      <c r="G289" s="112"/>
      <c r="H289" s="112"/>
    </row>
    <row r="290" spans="3:9" s="25" customFormat="1">
      <c r="C290" s="41"/>
      <c r="D290" s="26"/>
      <c r="E290" s="85"/>
      <c r="F290" s="85"/>
      <c r="G290" s="85"/>
      <c r="H290" s="85"/>
      <c r="I290" s="26"/>
    </row>
    <row r="291" spans="3:9" s="25" customFormat="1">
      <c r="C291" s="41"/>
      <c r="D291" s="26"/>
      <c r="E291" s="85"/>
      <c r="F291" s="85"/>
      <c r="G291" s="85"/>
      <c r="H291" s="85"/>
      <c r="I291" s="26"/>
    </row>
    <row r="292" spans="3:9" s="25" customFormat="1">
      <c r="C292" s="41"/>
      <c r="D292" s="26"/>
      <c r="E292" s="85"/>
      <c r="F292" s="85"/>
      <c r="G292" s="85"/>
      <c r="H292" s="85"/>
      <c r="I292" s="26"/>
    </row>
    <row r="293" spans="3:9" s="25" customFormat="1">
      <c r="C293" s="41"/>
      <c r="D293" s="26"/>
      <c r="E293" s="85"/>
      <c r="F293" s="85"/>
      <c r="G293" s="85"/>
      <c r="H293" s="85"/>
      <c r="I293" s="26"/>
    </row>
    <row r="294" spans="3:9" s="25" customFormat="1">
      <c r="C294" s="41"/>
      <c r="D294" s="26"/>
      <c r="E294" s="85"/>
      <c r="F294" s="85"/>
      <c r="G294" s="85"/>
      <c r="H294" s="85"/>
      <c r="I294" s="26"/>
    </row>
    <row r="295" spans="3:9" s="25" customFormat="1">
      <c r="C295" s="41"/>
      <c r="D295" s="26"/>
      <c r="E295" s="85"/>
      <c r="F295" s="85"/>
      <c r="G295" s="85"/>
      <c r="H295" s="85"/>
      <c r="I295" s="26"/>
    </row>
    <row r="296" spans="3:9" s="25" customFormat="1">
      <c r="C296" s="41"/>
      <c r="D296" s="26"/>
      <c r="E296" s="85"/>
      <c r="F296" s="85"/>
      <c r="G296" s="85"/>
      <c r="H296" s="85"/>
      <c r="I296" s="26"/>
    </row>
    <row r="297" spans="3:9" s="25" customFormat="1">
      <c r="C297" s="41"/>
      <c r="D297" s="26"/>
      <c r="E297" s="85"/>
      <c r="F297" s="85"/>
      <c r="G297" s="85"/>
      <c r="H297" s="85"/>
      <c r="I297" s="26"/>
    </row>
    <row r="298" spans="3:9" s="25" customFormat="1">
      <c r="C298" s="27"/>
      <c r="E298" s="112"/>
      <c r="F298" s="112"/>
      <c r="G298" s="112"/>
      <c r="H298" s="112"/>
    </row>
    <row r="299" spans="3:9" s="25" customFormat="1">
      <c r="C299" s="27"/>
      <c r="E299" s="112"/>
      <c r="F299" s="112"/>
      <c r="G299" s="112"/>
      <c r="H299" s="112"/>
    </row>
    <row r="300" spans="3:9" s="25" customFormat="1">
      <c r="C300" s="27"/>
      <c r="E300" s="112"/>
      <c r="F300" s="112"/>
      <c r="G300" s="112"/>
      <c r="H300" s="112"/>
    </row>
    <row r="301" spans="3:9" s="25" customFormat="1">
      <c r="C301" s="41"/>
      <c r="D301" s="26"/>
      <c r="E301" s="85"/>
      <c r="F301" s="85"/>
      <c r="G301" s="85"/>
      <c r="H301" s="85"/>
      <c r="I301" s="26"/>
    </row>
    <row r="302" spans="3:9" s="25" customFormat="1">
      <c r="C302" s="41"/>
      <c r="D302" s="26"/>
      <c r="E302" s="85"/>
      <c r="F302" s="85"/>
      <c r="G302" s="85"/>
      <c r="H302" s="85"/>
      <c r="I302" s="26"/>
    </row>
    <row r="303" spans="3:9" s="25" customFormat="1">
      <c r="C303" s="41"/>
      <c r="D303" s="26"/>
      <c r="E303" s="85"/>
      <c r="F303" s="85"/>
      <c r="G303" s="85"/>
      <c r="H303" s="85"/>
      <c r="I303" s="26"/>
    </row>
    <row r="304" spans="3:9" s="25" customFormat="1">
      <c r="C304" s="41"/>
      <c r="D304" s="26"/>
      <c r="E304" s="85"/>
      <c r="F304" s="85"/>
      <c r="G304" s="85"/>
      <c r="H304" s="85"/>
      <c r="I304" s="26"/>
    </row>
    <row r="305" spans="3:9" s="25" customFormat="1">
      <c r="C305" s="41"/>
      <c r="D305" s="26"/>
      <c r="E305" s="85"/>
      <c r="F305" s="85"/>
      <c r="G305" s="85"/>
      <c r="H305" s="85"/>
      <c r="I305" s="26"/>
    </row>
    <row r="306" spans="3:9" s="25" customFormat="1">
      <c r="C306" s="41"/>
      <c r="D306" s="26"/>
      <c r="E306" s="85"/>
      <c r="F306" s="85"/>
      <c r="G306" s="85"/>
      <c r="H306" s="85"/>
      <c r="I306" s="26"/>
    </row>
    <row r="307" spans="3:9" s="25" customFormat="1">
      <c r="C307" s="41"/>
      <c r="D307" s="26"/>
      <c r="E307" s="85"/>
      <c r="F307" s="85"/>
      <c r="G307" s="85"/>
      <c r="H307" s="85"/>
      <c r="I307" s="26"/>
    </row>
    <row r="308" spans="3:9" s="25" customFormat="1">
      <c r="C308" s="41"/>
      <c r="D308" s="26"/>
      <c r="E308" s="85"/>
      <c r="F308" s="85"/>
      <c r="G308" s="85"/>
      <c r="H308" s="85"/>
      <c r="I308" s="26"/>
    </row>
    <row r="309" spans="3:9" s="25" customFormat="1">
      <c r="C309" s="41"/>
      <c r="D309" s="26"/>
      <c r="E309" s="85"/>
      <c r="F309" s="85"/>
      <c r="G309" s="85"/>
      <c r="H309" s="85"/>
      <c r="I309" s="26"/>
    </row>
    <row r="310" spans="3:9" s="25" customFormat="1">
      <c r="C310" s="41"/>
      <c r="D310" s="26"/>
      <c r="E310" s="85"/>
      <c r="F310" s="85"/>
      <c r="G310" s="85"/>
      <c r="H310" s="85"/>
      <c r="I310" s="26"/>
    </row>
    <row r="311" spans="3:9" s="25" customFormat="1">
      <c r="C311" s="41"/>
      <c r="D311" s="26"/>
      <c r="E311" s="85"/>
      <c r="F311" s="85"/>
      <c r="G311" s="85"/>
      <c r="H311" s="85"/>
      <c r="I311" s="26"/>
    </row>
    <row r="312" spans="3:9" s="25" customFormat="1">
      <c r="C312" s="41"/>
      <c r="D312" s="26"/>
      <c r="E312" s="85"/>
      <c r="F312" s="85"/>
      <c r="G312" s="85"/>
      <c r="H312" s="85"/>
      <c r="I312" s="26"/>
    </row>
    <row r="313" spans="3:9" s="25" customFormat="1">
      <c r="C313" s="41"/>
      <c r="D313" s="26"/>
      <c r="E313" s="85"/>
      <c r="F313" s="85"/>
      <c r="G313" s="85"/>
      <c r="H313" s="85"/>
      <c r="I313" s="26"/>
    </row>
    <row r="314" spans="3:9" s="25" customFormat="1">
      <c r="C314" s="41"/>
      <c r="D314" s="26"/>
      <c r="E314" s="85"/>
      <c r="F314" s="85"/>
      <c r="G314" s="85"/>
      <c r="H314" s="85"/>
      <c r="I314" s="26"/>
    </row>
    <row r="315" spans="3:9" s="25" customFormat="1">
      <c r="C315" s="41"/>
      <c r="D315" s="26"/>
      <c r="E315" s="85"/>
      <c r="F315" s="85"/>
      <c r="G315" s="85"/>
      <c r="H315" s="85"/>
      <c r="I315" s="26"/>
    </row>
    <row r="316" spans="3:9" s="25" customFormat="1">
      <c r="C316" s="41"/>
      <c r="D316" s="26"/>
      <c r="E316" s="85"/>
      <c r="F316" s="85"/>
      <c r="G316" s="85"/>
      <c r="H316" s="85"/>
      <c r="I316" s="26"/>
    </row>
    <row r="317" spans="3:9" s="25" customFormat="1">
      <c r="C317" s="41"/>
      <c r="D317" s="26"/>
      <c r="E317" s="85"/>
      <c r="F317" s="85"/>
      <c r="G317" s="85"/>
      <c r="H317" s="85"/>
      <c r="I317" s="26"/>
    </row>
    <row r="318" spans="3:9" s="25" customFormat="1">
      <c r="C318" s="41"/>
      <c r="D318" s="26"/>
      <c r="E318" s="85"/>
      <c r="F318" s="85"/>
      <c r="G318" s="85"/>
      <c r="H318" s="85"/>
      <c r="I318" s="26"/>
    </row>
    <row r="319" spans="3:9" s="25" customFormat="1">
      <c r="C319" s="41"/>
      <c r="D319" s="26"/>
      <c r="E319" s="85"/>
      <c r="F319" s="85"/>
      <c r="G319" s="85"/>
      <c r="H319" s="85"/>
      <c r="I319" s="26"/>
    </row>
    <row r="320" spans="3:9" s="25" customFormat="1">
      <c r="C320" s="41"/>
      <c r="D320" s="26"/>
      <c r="E320" s="85"/>
      <c r="F320" s="85"/>
      <c r="G320" s="85"/>
      <c r="H320" s="85"/>
      <c r="I320" s="26"/>
    </row>
    <row r="321" spans="3:9" s="25" customFormat="1">
      <c r="C321" s="41"/>
      <c r="D321" s="26"/>
      <c r="E321" s="85"/>
      <c r="F321" s="85"/>
      <c r="G321" s="85"/>
      <c r="H321" s="85"/>
      <c r="I321" s="26"/>
    </row>
    <row r="322" spans="3:9" s="25" customFormat="1">
      <c r="C322" s="41"/>
      <c r="D322" s="26"/>
      <c r="E322" s="85"/>
      <c r="F322" s="85"/>
      <c r="G322" s="85"/>
      <c r="H322" s="85"/>
      <c r="I322" s="26"/>
    </row>
    <row r="323" spans="3:9" s="25" customFormat="1">
      <c r="C323" s="41"/>
      <c r="D323" s="26"/>
      <c r="E323" s="85"/>
      <c r="F323" s="85"/>
      <c r="G323" s="85"/>
      <c r="H323" s="85"/>
      <c r="I323" s="26"/>
    </row>
    <row r="324" spans="3:9" s="25" customFormat="1">
      <c r="C324" s="41"/>
      <c r="D324" s="26"/>
      <c r="E324" s="85"/>
      <c r="F324" s="85"/>
      <c r="G324" s="85"/>
      <c r="H324" s="85"/>
      <c r="I324" s="26"/>
    </row>
    <row r="325" spans="3:9" s="25" customFormat="1">
      <c r="C325" s="41"/>
      <c r="D325" s="26"/>
      <c r="E325" s="85"/>
      <c r="F325" s="85"/>
      <c r="G325" s="85"/>
      <c r="H325" s="85"/>
      <c r="I325" s="26"/>
    </row>
    <row r="326" spans="3:9" s="25" customFormat="1">
      <c r="C326" s="41"/>
      <c r="D326" s="26"/>
      <c r="E326" s="85"/>
      <c r="F326" s="85"/>
      <c r="G326" s="85"/>
      <c r="H326" s="85"/>
      <c r="I326" s="26"/>
    </row>
    <row r="327" spans="3:9" s="25" customFormat="1">
      <c r="C327" s="41"/>
      <c r="D327" s="26"/>
      <c r="E327" s="85"/>
      <c r="F327" s="85"/>
      <c r="G327" s="85"/>
      <c r="H327" s="85"/>
      <c r="I327" s="26"/>
    </row>
    <row r="328" spans="3:9" s="25" customFormat="1">
      <c r="C328" s="27"/>
      <c r="E328" s="112"/>
      <c r="F328" s="112"/>
      <c r="G328" s="112"/>
      <c r="H328" s="112"/>
    </row>
    <row r="329" spans="3:9" s="25" customFormat="1">
      <c r="C329" s="27"/>
      <c r="E329" s="112"/>
      <c r="F329" s="112"/>
      <c r="G329" s="112"/>
      <c r="H329" s="112"/>
    </row>
    <row r="330" spans="3:9" s="25" customFormat="1">
      <c r="C330" s="27"/>
      <c r="E330" s="112"/>
      <c r="F330" s="112"/>
      <c r="G330" s="112"/>
      <c r="H330" s="112"/>
    </row>
    <row r="331" spans="3:9" s="25" customFormat="1">
      <c r="C331" s="27"/>
      <c r="E331" s="112"/>
      <c r="F331" s="112"/>
      <c r="G331" s="112"/>
      <c r="H331" s="112"/>
    </row>
    <row r="332" spans="3:9" s="25" customFormat="1">
      <c r="C332" s="27"/>
      <c r="E332" s="112"/>
      <c r="F332" s="112"/>
      <c r="G332" s="112"/>
      <c r="H332" s="112"/>
    </row>
    <row r="333" spans="3:9" s="25" customFormat="1">
      <c r="C333" s="27"/>
      <c r="E333" s="112"/>
      <c r="F333" s="112"/>
      <c r="G333" s="112"/>
      <c r="H333" s="112"/>
    </row>
    <row r="334" spans="3:9" s="25" customFormat="1">
      <c r="C334" s="27"/>
      <c r="E334" s="112"/>
      <c r="F334" s="112"/>
      <c r="G334" s="112"/>
      <c r="H334" s="112"/>
    </row>
    <row r="335" spans="3:9" s="25" customFormat="1">
      <c r="C335" s="27"/>
      <c r="E335" s="112"/>
      <c r="F335" s="112"/>
      <c r="G335" s="112"/>
      <c r="H335" s="112"/>
    </row>
    <row r="336" spans="3:9" s="25" customFormat="1">
      <c r="C336" s="27"/>
      <c r="E336" s="112"/>
      <c r="F336" s="112"/>
      <c r="G336" s="112"/>
      <c r="H336" s="112"/>
    </row>
    <row r="337" spans="3:8" s="25" customFormat="1">
      <c r="C337" s="27"/>
      <c r="E337" s="112"/>
      <c r="F337" s="112"/>
      <c r="G337" s="112"/>
      <c r="H337" s="112"/>
    </row>
    <row r="338" spans="3:8" s="25" customFormat="1">
      <c r="C338" s="27"/>
      <c r="E338" s="112"/>
      <c r="F338" s="112"/>
      <c r="G338" s="112"/>
      <c r="H338" s="112"/>
    </row>
    <row r="339" spans="3:8" s="25" customFormat="1">
      <c r="C339" s="27"/>
      <c r="E339" s="112"/>
      <c r="F339" s="112"/>
      <c r="G339" s="112"/>
      <c r="H339" s="112"/>
    </row>
    <row r="340" spans="3:8" s="25" customFormat="1">
      <c r="C340" s="27"/>
      <c r="E340" s="112"/>
      <c r="F340" s="112"/>
      <c r="G340" s="112"/>
      <c r="H340" s="112"/>
    </row>
    <row r="341" spans="3:8" s="25" customFormat="1">
      <c r="C341" s="27"/>
      <c r="E341" s="112"/>
      <c r="F341" s="112"/>
      <c r="G341" s="112"/>
      <c r="H341" s="112"/>
    </row>
    <row r="342" spans="3:8" s="25" customFormat="1">
      <c r="C342" s="27"/>
      <c r="E342" s="112"/>
      <c r="F342" s="112"/>
      <c r="G342" s="112"/>
      <c r="H342" s="112"/>
    </row>
    <row r="343" spans="3:8" s="25" customFormat="1">
      <c r="C343" s="27"/>
      <c r="E343" s="112"/>
      <c r="F343" s="112"/>
      <c r="G343" s="112"/>
      <c r="H343" s="112"/>
    </row>
    <row r="344" spans="3:8" s="25" customFormat="1">
      <c r="C344" s="27"/>
      <c r="E344" s="112"/>
      <c r="F344" s="112"/>
      <c r="G344" s="112"/>
      <c r="H344" s="112"/>
    </row>
    <row r="345" spans="3:8" s="25" customFormat="1">
      <c r="C345" s="27"/>
      <c r="E345" s="112"/>
      <c r="F345" s="112"/>
      <c r="G345" s="112"/>
      <c r="H345" s="112"/>
    </row>
    <row r="346" spans="3:8" s="25" customFormat="1">
      <c r="C346" s="27"/>
      <c r="E346" s="112"/>
      <c r="F346" s="112"/>
      <c r="G346" s="112"/>
      <c r="H346" s="112"/>
    </row>
    <row r="347" spans="3:8" s="25" customFormat="1">
      <c r="C347" s="27"/>
      <c r="E347" s="112"/>
      <c r="F347" s="112"/>
      <c r="G347" s="112"/>
      <c r="H347" s="112"/>
    </row>
    <row r="348" spans="3:8" s="25" customFormat="1">
      <c r="C348" s="27"/>
      <c r="E348" s="112"/>
      <c r="F348" s="112"/>
      <c r="G348" s="112"/>
      <c r="H348" s="112"/>
    </row>
    <row r="349" spans="3:8" s="25" customFormat="1">
      <c r="C349" s="27"/>
      <c r="E349" s="112"/>
      <c r="F349" s="112"/>
      <c r="G349" s="112"/>
      <c r="H349" s="112"/>
    </row>
    <row r="350" spans="3:8" s="25" customFormat="1">
      <c r="C350" s="27"/>
      <c r="E350" s="112"/>
      <c r="F350" s="112"/>
      <c r="G350" s="112"/>
      <c r="H350" s="112"/>
    </row>
    <row r="351" spans="3:8" s="25" customFormat="1">
      <c r="C351" s="27"/>
      <c r="E351" s="112"/>
      <c r="F351" s="112"/>
      <c r="G351" s="112"/>
      <c r="H351" s="112"/>
    </row>
    <row r="352" spans="3:8" s="25" customFormat="1">
      <c r="C352" s="27"/>
      <c r="E352" s="112"/>
      <c r="F352" s="112"/>
      <c r="G352" s="112"/>
      <c r="H352" s="112"/>
    </row>
    <row r="353" spans="3:8" s="25" customFormat="1">
      <c r="C353" s="27"/>
      <c r="E353" s="112"/>
      <c r="F353" s="112"/>
      <c r="G353" s="112"/>
      <c r="H353" s="112"/>
    </row>
    <row r="354" spans="3:8" s="25" customFormat="1">
      <c r="C354" s="27"/>
      <c r="E354" s="112"/>
      <c r="F354" s="112"/>
      <c r="G354" s="112"/>
      <c r="H354" s="112"/>
    </row>
    <row r="355" spans="3:8" s="25" customFormat="1">
      <c r="C355" s="27"/>
      <c r="E355" s="112"/>
      <c r="F355" s="112"/>
      <c r="G355" s="112"/>
      <c r="H355" s="112"/>
    </row>
    <row r="356" spans="3:8" s="25" customFormat="1">
      <c r="C356" s="27"/>
      <c r="E356" s="112"/>
      <c r="F356" s="112"/>
      <c r="G356" s="112"/>
      <c r="H356" s="112"/>
    </row>
    <row r="357" spans="3:8" s="25" customFormat="1">
      <c r="C357" s="27"/>
      <c r="E357" s="112"/>
      <c r="F357" s="112"/>
      <c r="G357" s="112"/>
      <c r="H357" s="112"/>
    </row>
    <row r="358" spans="3:8" s="25" customFormat="1">
      <c r="C358" s="27"/>
      <c r="E358" s="112"/>
      <c r="F358" s="112"/>
      <c r="G358" s="112"/>
      <c r="H358" s="112"/>
    </row>
    <row r="359" spans="3:8" s="25" customFormat="1">
      <c r="C359" s="27"/>
      <c r="E359" s="112"/>
      <c r="F359" s="112"/>
      <c r="G359" s="112"/>
      <c r="H359" s="112"/>
    </row>
    <row r="360" spans="3:8" s="25" customFormat="1">
      <c r="C360" s="27"/>
      <c r="E360" s="112"/>
      <c r="F360" s="112"/>
      <c r="G360" s="112"/>
      <c r="H360" s="112"/>
    </row>
    <row r="361" spans="3:8" s="25" customFormat="1">
      <c r="C361" s="27"/>
      <c r="E361" s="112"/>
      <c r="F361" s="112"/>
      <c r="G361" s="112"/>
      <c r="H361" s="112"/>
    </row>
    <row r="362" spans="3:8" s="25" customFormat="1">
      <c r="C362" s="27"/>
      <c r="E362" s="112"/>
      <c r="F362" s="112"/>
      <c r="G362" s="112"/>
      <c r="H362" s="112"/>
    </row>
    <row r="363" spans="3:8" s="25" customFormat="1">
      <c r="C363" s="27"/>
      <c r="E363" s="112"/>
      <c r="F363" s="112"/>
      <c r="G363" s="112"/>
      <c r="H363" s="112"/>
    </row>
    <row r="364" spans="3:8" s="25" customFormat="1">
      <c r="C364" s="27"/>
      <c r="E364" s="112"/>
      <c r="F364" s="112"/>
      <c r="G364" s="112"/>
      <c r="H364" s="112"/>
    </row>
    <row r="365" spans="3:8" s="25" customFormat="1">
      <c r="C365" s="27"/>
      <c r="E365" s="112"/>
      <c r="F365" s="112"/>
      <c r="G365" s="112"/>
      <c r="H365" s="112"/>
    </row>
    <row r="366" spans="3:8" s="25" customFormat="1">
      <c r="C366" s="27"/>
      <c r="E366" s="112"/>
      <c r="F366" s="112"/>
      <c r="G366" s="112"/>
      <c r="H366" s="112"/>
    </row>
    <row r="367" spans="3:8" s="25" customFormat="1">
      <c r="C367" s="27"/>
      <c r="E367" s="112"/>
      <c r="F367" s="112"/>
      <c r="G367" s="112"/>
      <c r="H367" s="112"/>
    </row>
    <row r="368" spans="3:8" s="25" customFormat="1">
      <c r="C368" s="27"/>
      <c r="E368" s="112"/>
      <c r="F368" s="112"/>
      <c r="G368" s="112"/>
      <c r="H368" s="112"/>
    </row>
    <row r="369" spans="3:8" s="25" customFormat="1">
      <c r="C369" s="27"/>
      <c r="E369" s="112"/>
      <c r="F369" s="112"/>
      <c r="G369" s="112"/>
      <c r="H369" s="112"/>
    </row>
    <row r="370" spans="3:8" s="25" customFormat="1">
      <c r="C370" s="27"/>
      <c r="E370" s="112"/>
      <c r="F370" s="112"/>
      <c r="G370" s="112"/>
      <c r="H370" s="112"/>
    </row>
    <row r="371" spans="3:8" s="25" customFormat="1">
      <c r="C371" s="27"/>
      <c r="E371" s="112"/>
      <c r="F371" s="112"/>
      <c r="G371" s="112"/>
      <c r="H371" s="112"/>
    </row>
    <row r="372" spans="3:8" s="25" customFormat="1">
      <c r="C372" s="27"/>
      <c r="E372" s="112"/>
      <c r="F372" s="112"/>
      <c r="G372" s="112"/>
      <c r="H372" s="112"/>
    </row>
    <row r="373" spans="3:8" s="25" customFormat="1">
      <c r="C373" s="27"/>
      <c r="E373" s="112"/>
      <c r="F373" s="112"/>
      <c r="G373" s="112"/>
      <c r="H373" s="112"/>
    </row>
    <row r="374" spans="3:8" s="25" customFormat="1">
      <c r="C374" s="27"/>
      <c r="E374" s="112"/>
      <c r="F374" s="112"/>
      <c r="G374" s="112"/>
      <c r="H374" s="112"/>
    </row>
    <row r="375" spans="3:8" s="25" customFormat="1">
      <c r="C375" s="27"/>
      <c r="E375" s="112"/>
      <c r="F375" s="112"/>
      <c r="G375" s="112"/>
      <c r="H375" s="112"/>
    </row>
    <row r="376" spans="3:8" s="25" customFormat="1">
      <c r="C376" s="27"/>
      <c r="E376" s="112"/>
      <c r="F376" s="112"/>
      <c r="G376" s="112"/>
      <c r="H376" s="112"/>
    </row>
    <row r="377" spans="3:8" s="25" customFormat="1">
      <c r="C377" s="27"/>
      <c r="E377" s="112"/>
      <c r="F377" s="112"/>
      <c r="G377" s="112"/>
      <c r="H377" s="112"/>
    </row>
    <row r="378" spans="3:8" s="25" customFormat="1">
      <c r="C378" s="27"/>
      <c r="E378" s="112"/>
      <c r="F378" s="112"/>
      <c r="G378" s="112"/>
      <c r="H378" s="112"/>
    </row>
    <row r="379" spans="3:8" s="25" customFormat="1">
      <c r="C379" s="27"/>
      <c r="E379" s="112"/>
      <c r="F379" s="112"/>
      <c r="G379" s="112"/>
      <c r="H379" s="112"/>
    </row>
    <row r="380" spans="3:8" s="25" customFormat="1">
      <c r="C380" s="27"/>
      <c r="E380" s="112"/>
      <c r="F380" s="112"/>
      <c r="G380" s="112"/>
      <c r="H380" s="112"/>
    </row>
    <row r="381" spans="3:8" s="25" customFormat="1">
      <c r="C381" s="27"/>
      <c r="E381" s="112"/>
      <c r="F381" s="112"/>
      <c r="G381" s="112"/>
      <c r="H381" s="112"/>
    </row>
    <row r="382" spans="3:8" s="25" customFormat="1">
      <c r="C382" s="27"/>
      <c r="E382" s="112"/>
      <c r="F382" s="112"/>
      <c r="G382" s="112"/>
      <c r="H382" s="112"/>
    </row>
    <row r="383" spans="3:8" s="25" customFormat="1">
      <c r="C383" s="27"/>
      <c r="E383" s="112"/>
      <c r="F383" s="112"/>
      <c r="G383" s="112"/>
      <c r="H383" s="112"/>
    </row>
    <row r="384" spans="3:8" s="25" customFormat="1">
      <c r="C384" s="27"/>
      <c r="E384" s="112"/>
      <c r="F384" s="112"/>
      <c r="G384" s="112"/>
      <c r="H384" s="112"/>
    </row>
    <row r="385" spans="3:8" s="25" customFormat="1">
      <c r="C385" s="27"/>
      <c r="E385" s="112"/>
      <c r="F385" s="112"/>
      <c r="G385" s="112"/>
      <c r="H385" s="112"/>
    </row>
    <row r="386" spans="3:8" s="25" customFormat="1">
      <c r="C386" s="27"/>
      <c r="E386" s="112"/>
      <c r="F386" s="112"/>
      <c r="G386" s="112"/>
      <c r="H386" s="112"/>
    </row>
    <row r="387" spans="3:8" s="25" customFormat="1">
      <c r="C387" s="27"/>
      <c r="E387" s="112"/>
      <c r="F387" s="112"/>
      <c r="G387" s="112"/>
      <c r="H387" s="112"/>
    </row>
    <row r="388" spans="3:8" s="25" customFormat="1">
      <c r="C388" s="27"/>
      <c r="E388" s="112"/>
      <c r="F388" s="112"/>
      <c r="G388" s="112"/>
      <c r="H388" s="112"/>
    </row>
    <row r="389" spans="3:8" s="25" customFormat="1">
      <c r="C389" s="27"/>
      <c r="E389" s="112"/>
      <c r="F389" s="112"/>
      <c r="G389" s="112"/>
      <c r="H389" s="112"/>
    </row>
    <row r="390" spans="3:8" s="25" customFormat="1">
      <c r="C390" s="27"/>
      <c r="E390" s="112"/>
      <c r="F390" s="112"/>
      <c r="G390" s="112"/>
      <c r="H390" s="112"/>
    </row>
    <row r="391" spans="3:8" s="25" customFormat="1">
      <c r="C391" s="27"/>
      <c r="E391" s="112"/>
      <c r="F391" s="112"/>
      <c r="G391" s="112"/>
      <c r="H391" s="112"/>
    </row>
    <row r="392" spans="3:8" s="25" customFormat="1">
      <c r="C392" s="27"/>
      <c r="E392" s="112"/>
      <c r="F392" s="112"/>
      <c r="G392" s="112"/>
      <c r="H392" s="112"/>
    </row>
    <row r="393" spans="3:8" s="25" customFormat="1">
      <c r="C393" s="27"/>
      <c r="E393" s="112"/>
      <c r="F393" s="112"/>
      <c r="G393" s="112"/>
      <c r="H393" s="112"/>
    </row>
    <row r="394" spans="3:8" s="25" customFormat="1">
      <c r="C394" s="27"/>
      <c r="E394" s="112"/>
      <c r="F394" s="112"/>
      <c r="G394" s="112"/>
      <c r="H394" s="112"/>
    </row>
    <row r="395" spans="3:8" s="25" customFormat="1">
      <c r="C395" s="27"/>
      <c r="E395" s="112"/>
      <c r="F395" s="112"/>
      <c r="G395" s="112"/>
      <c r="H395" s="112"/>
    </row>
    <row r="396" spans="3:8" s="25" customFormat="1">
      <c r="C396" s="27"/>
      <c r="E396" s="112"/>
      <c r="F396" s="112"/>
      <c r="G396" s="112"/>
      <c r="H396" s="112"/>
    </row>
    <row r="397" spans="3:8" s="25" customFormat="1">
      <c r="C397" s="27"/>
      <c r="E397" s="112"/>
      <c r="F397" s="112"/>
      <c r="G397" s="112"/>
      <c r="H397" s="112"/>
    </row>
    <row r="398" spans="3:8" s="25" customFormat="1">
      <c r="C398" s="27"/>
      <c r="E398" s="112"/>
      <c r="F398" s="112"/>
      <c r="G398" s="112"/>
      <c r="H398" s="112"/>
    </row>
    <row r="399" spans="3:8" s="25" customFormat="1">
      <c r="C399" s="27"/>
      <c r="E399" s="112"/>
      <c r="F399" s="112"/>
      <c r="G399" s="112"/>
      <c r="H399" s="112"/>
    </row>
    <row r="400" spans="3:8" s="25" customFormat="1">
      <c r="C400" s="27"/>
      <c r="E400" s="112"/>
      <c r="F400" s="112"/>
      <c r="G400" s="112"/>
      <c r="H400" s="112"/>
    </row>
    <row r="401" spans="3:8" s="25" customFormat="1">
      <c r="C401" s="27"/>
      <c r="E401" s="112"/>
      <c r="F401" s="112"/>
      <c r="G401" s="112"/>
      <c r="H401" s="112"/>
    </row>
    <row r="402" spans="3:8" s="25" customFormat="1">
      <c r="C402" s="27"/>
      <c r="E402" s="112"/>
      <c r="F402" s="112"/>
      <c r="G402" s="112"/>
      <c r="H402" s="112"/>
    </row>
    <row r="403" spans="3:8" s="25" customFormat="1">
      <c r="C403" s="27"/>
      <c r="E403" s="112"/>
      <c r="F403" s="112"/>
      <c r="G403" s="112"/>
      <c r="H403" s="112"/>
    </row>
  </sheetData>
  <sortState ref="D11:D15">
    <sortCondition ref="D10"/>
  </sortState>
  <mergeCells count="17">
    <mergeCell ref="C82:D82"/>
    <mergeCell ref="C41:C53"/>
    <mergeCell ref="C60:C61"/>
    <mergeCell ref="C54:C59"/>
    <mergeCell ref="C62:C63"/>
    <mergeCell ref="C64:C66"/>
    <mergeCell ref="C15:C22"/>
    <mergeCell ref="C2:H2"/>
    <mergeCell ref="C70:C71"/>
    <mergeCell ref="C76:C78"/>
    <mergeCell ref="E6:G6"/>
    <mergeCell ref="H6:H7"/>
    <mergeCell ref="C8:C9"/>
    <mergeCell ref="C23:C28"/>
    <mergeCell ref="C29:C40"/>
    <mergeCell ref="C10:C14"/>
    <mergeCell ref="C67:C69"/>
  </mergeCells>
  <hyperlinks>
    <hyperlink ref="C8:C9" location="'200'!A1" display="200 FME"/>
    <hyperlink ref="C10:C12" location="'220'!A1" display="220 ETSEIAT"/>
    <hyperlink ref="C23:C28" location="'230'!A1" display="230 ETSETB"/>
    <hyperlink ref="C29:C38" location="'240'!A1" display="240 ETSEIB"/>
    <hyperlink ref="C41:C53" location="'250'!A1" display="250 ETSECCPB"/>
    <hyperlink ref="C64:C65" location="'300'!A1" display="300 EETAC"/>
    <hyperlink ref="C67" location="'310'!A1" display="310 EPSEB"/>
    <hyperlink ref="C70:C71" location="'330'!A1" display="330 EPSEM"/>
    <hyperlink ref="C72" location="'340'!A1" display="340 EPSEVG"/>
    <hyperlink ref="C73" location="'370'!A1" display="370 FOOT"/>
    <hyperlink ref="C76:C78" location="'480'!A1" display="480 IS.UPC"/>
    <hyperlink ref="C79" location="'708'!A1" display="708 ETCG"/>
    <hyperlink ref="C80" location="'820'!A1" display="820 EUETIB"/>
    <hyperlink ref="C81" location="'860'!A1" display="860 EEI"/>
    <hyperlink ref="C82:D82" location="'TOTAL UPC'!A1" display="TOTAL"/>
    <hyperlink ref="C60:C61" location="'280'!A1" display="280 FNB"/>
    <hyperlink ref="C62" location="'290'!A1" display="290 ETSAV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4">
    <webPublishItem id="8209" divId="Matricula Total Master  Procedencia Familiar_8209" sourceType="sheet" destinationFile="G:\GPAQ\GPAQ-COMU\Estadístiques internes\LLIBREDA\Lldades 2014\Taules\Apartat 1\Matricula Total Master  Procedencia Familiar.htm"/>
    <webPublishItem id="19635" divId="1_3_4_19635" sourceType="range" sourceRef="A3:I85" destinationFile="G:\GPAQ\GPAQ-COMU\Estadístiques internes\LLIBREDA\Lldades 2016\taules preparades\1_3_4.htm"/>
    <webPublishItem id="11105" divId="1_3_4_11105" sourceType="range" sourceRef="B5:I83" destinationFile="\\gpaq\gpaqssl\lldades\indicadors\2015\1_3_4.htm"/>
    <webPublishItem id="26134" divId="1_3_4_26134" sourceType="range" sourceRef="C2:H83" destinationFile="\\gpaq\gpaqssl\lldades\indicadors\2014\1_3_4bis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G10" sqref="G10"/>
    </sheetView>
  </sheetViews>
  <sheetFormatPr defaultColWidth="11.5546875" defaultRowHeight="13.2"/>
  <cols>
    <col min="1" max="1" width="1" customWidth="1"/>
    <col min="2" max="2" width="26.109375" customWidth="1"/>
    <col min="3" max="3" width="26.109375" style="82" customWidth="1"/>
    <col min="4" max="4" width="33.33203125" style="82" customWidth="1"/>
    <col min="5" max="5" width="0.88671875" customWidth="1"/>
  </cols>
  <sheetData>
    <row r="1" spans="1:10">
      <c r="B1" s="100" t="s">
        <v>49</v>
      </c>
      <c r="C1" s="156"/>
    </row>
    <row r="2" spans="1:10">
      <c r="B2" s="100"/>
      <c r="C2" s="156"/>
    </row>
    <row r="3" spans="1:10" ht="13.8">
      <c r="B3" s="184" t="s">
        <v>112</v>
      </c>
      <c r="C3" s="184"/>
      <c r="D3" s="184"/>
      <c r="E3" s="184"/>
      <c r="F3" s="184"/>
      <c r="G3" s="184"/>
      <c r="H3" s="184"/>
      <c r="I3" s="184"/>
      <c r="J3" s="184"/>
    </row>
    <row r="4" spans="1:10" ht="13.8">
      <c r="B4" s="184" t="s">
        <v>31</v>
      </c>
      <c r="C4" s="184"/>
      <c r="D4" s="184"/>
      <c r="E4" s="184"/>
      <c r="F4" s="184"/>
      <c r="G4" s="184"/>
      <c r="H4" s="184"/>
      <c r="I4" s="184"/>
      <c r="J4" s="184"/>
    </row>
    <row r="6" spans="1:10" ht="3.75" customHeight="1">
      <c r="A6" s="80"/>
      <c r="B6" s="81"/>
      <c r="C6" s="98"/>
      <c r="D6" s="98"/>
      <c r="E6" s="51"/>
    </row>
    <row r="7" spans="1:10" ht="30.75" customHeight="1">
      <c r="A7" s="52"/>
      <c r="B7" s="91" t="s">
        <v>51</v>
      </c>
      <c r="C7" s="116" t="s">
        <v>127</v>
      </c>
      <c r="D7" s="90" t="s">
        <v>156</v>
      </c>
      <c r="E7" s="53"/>
    </row>
    <row r="8" spans="1:10" ht="19.5" customHeight="1">
      <c r="A8" s="52"/>
      <c r="B8" s="153" t="s">
        <v>223</v>
      </c>
      <c r="C8" s="154">
        <v>18</v>
      </c>
      <c r="D8" s="154">
        <v>10</v>
      </c>
      <c r="E8" s="53"/>
    </row>
    <row r="9" spans="1:10" ht="19.5" customHeight="1">
      <c r="A9" s="52"/>
      <c r="B9" s="131" t="s">
        <v>224</v>
      </c>
      <c r="C9" s="155">
        <v>8</v>
      </c>
      <c r="D9" s="155">
        <v>2</v>
      </c>
      <c r="E9" s="53"/>
    </row>
    <row r="10" spans="1:10" ht="19.5" customHeight="1">
      <c r="A10" s="52"/>
      <c r="B10" s="153" t="s">
        <v>227</v>
      </c>
      <c r="C10" s="154">
        <v>1</v>
      </c>
      <c r="D10" s="154">
        <v>0</v>
      </c>
      <c r="E10" s="53"/>
    </row>
    <row r="11" spans="1:10" ht="19.5" customHeight="1">
      <c r="A11" s="52"/>
      <c r="B11" s="131" t="s">
        <v>205</v>
      </c>
      <c r="C11" s="155"/>
      <c r="D11" s="155">
        <v>1</v>
      </c>
      <c r="E11" s="53"/>
    </row>
    <row r="12" spans="1:10" ht="19.5" customHeight="1">
      <c r="A12" s="52"/>
      <c r="B12" s="153" t="s">
        <v>179</v>
      </c>
      <c r="C12" s="154"/>
      <c r="D12" s="154">
        <v>1</v>
      </c>
      <c r="E12" s="53"/>
    </row>
    <row r="13" spans="1:10" ht="19.5" customHeight="1">
      <c r="A13" s="52"/>
      <c r="B13" s="131" t="s">
        <v>180</v>
      </c>
      <c r="C13" s="155"/>
      <c r="D13" s="155">
        <v>1</v>
      </c>
      <c r="E13" s="53"/>
    </row>
    <row r="14" spans="1:10" ht="19.5" customHeight="1">
      <c r="A14" s="52"/>
      <c r="B14" s="153" t="s">
        <v>206</v>
      </c>
      <c r="C14" s="154"/>
      <c r="D14" s="154">
        <v>1</v>
      </c>
      <c r="E14" s="53"/>
    </row>
    <row r="15" spans="1:10" ht="19.5" customHeight="1">
      <c r="A15" s="52"/>
      <c r="B15" s="131" t="s">
        <v>182</v>
      </c>
      <c r="C15" s="155"/>
      <c r="D15" s="155">
        <v>4</v>
      </c>
      <c r="E15" s="53"/>
    </row>
    <row r="16" spans="1:10" ht="19.5" customHeight="1">
      <c r="A16" s="52"/>
      <c r="B16" s="153" t="s">
        <v>239</v>
      </c>
      <c r="C16" s="154"/>
      <c r="D16" s="154">
        <v>1</v>
      </c>
      <c r="E16" s="53"/>
    </row>
    <row r="17" spans="1:5" ht="19.5" customHeight="1">
      <c r="A17" s="52"/>
      <c r="B17" s="131" t="s">
        <v>174</v>
      </c>
      <c r="C17" s="155"/>
      <c r="D17" s="155">
        <v>2</v>
      </c>
      <c r="E17" s="53"/>
    </row>
    <row r="18" spans="1:5" ht="19.5" customHeight="1">
      <c r="A18" s="52"/>
      <c r="B18" s="153" t="s">
        <v>218</v>
      </c>
      <c r="C18" s="154"/>
      <c r="D18" s="154">
        <v>1</v>
      </c>
      <c r="E18" s="53"/>
    </row>
    <row r="19" spans="1:5" ht="19.5" customHeight="1">
      <c r="A19" s="52"/>
      <c r="B19" s="131" t="s">
        <v>201</v>
      </c>
      <c r="C19" s="155"/>
      <c r="D19" s="155">
        <v>1</v>
      </c>
      <c r="E19" s="53"/>
    </row>
    <row r="20" spans="1:5" ht="19.5" customHeight="1">
      <c r="A20" s="52"/>
      <c r="B20" s="153" t="s">
        <v>202</v>
      </c>
      <c r="C20" s="154"/>
      <c r="D20" s="154">
        <v>3</v>
      </c>
      <c r="E20" s="53"/>
    </row>
    <row r="21" spans="1:5" ht="19.5" customHeight="1">
      <c r="A21" s="52"/>
      <c r="B21" s="88" t="s">
        <v>20</v>
      </c>
      <c r="C21" s="157">
        <f>SUM(C8:C20)</f>
        <v>27</v>
      </c>
      <c r="D21" s="157">
        <f>SUM(D8:D20)</f>
        <v>28</v>
      </c>
      <c r="E21" s="53"/>
    </row>
    <row r="22" spans="1:5" ht="3" customHeight="1">
      <c r="A22" s="54"/>
      <c r="B22" s="55"/>
      <c r="C22" s="99"/>
      <c r="D22" s="99"/>
      <c r="E22" s="56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K10" sqref="K10"/>
    </sheetView>
  </sheetViews>
  <sheetFormatPr defaultColWidth="11.5546875" defaultRowHeight="13.2"/>
  <cols>
    <col min="1" max="1" width="1.109375" customWidth="1"/>
    <col min="2" max="2" width="26.109375" customWidth="1"/>
    <col min="3" max="3" width="21.109375" customWidth="1"/>
    <col min="4" max="5" width="23" customWidth="1"/>
    <col min="6" max="6" width="1.109375" customWidth="1"/>
  </cols>
  <sheetData>
    <row r="1" spans="1:6">
      <c r="B1" s="100" t="s">
        <v>49</v>
      </c>
    </row>
    <row r="2" spans="1:6">
      <c r="B2" s="100"/>
    </row>
    <row r="3" spans="1:6" ht="13.8">
      <c r="B3" s="184" t="s">
        <v>37</v>
      </c>
      <c r="C3" s="184"/>
      <c r="D3" s="184"/>
      <c r="E3" s="184"/>
      <c r="F3" s="184"/>
    </row>
    <row r="4" spans="1:6" ht="13.8">
      <c r="B4" s="184" t="s">
        <v>31</v>
      </c>
      <c r="C4" s="184"/>
      <c r="D4" s="184"/>
      <c r="E4" s="184"/>
      <c r="F4" s="184"/>
    </row>
    <row r="5" spans="1:6" ht="13.8">
      <c r="B5" s="49"/>
      <c r="C5" s="49"/>
      <c r="D5" s="49"/>
      <c r="E5" s="49"/>
      <c r="F5" s="49"/>
    </row>
    <row r="6" spans="1:6" ht="3.75" customHeight="1">
      <c r="A6" s="80"/>
      <c r="B6" s="81"/>
      <c r="C6" s="81"/>
      <c r="D6" s="81"/>
      <c r="E6" s="81"/>
      <c r="F6" s="51"/>
    </row>
    <row r="7" spans="1:6" ht="52.8">
      <c r="A7" s="52"/>
      <c r="B7" s="91" t="s">
        <v>51</v>
      </c>
      <c r="C7" s="116" t="s">
        <v>264</v>
      </c>
      <c r="D7" s="116" t="s">
        <v>157</v>
      </c>
      <c r="E7" s="116" t="s">
        <v>158</v>
      </c>
      <c r="F7" s="53"/>
    </row>
    <row r="8" spans="1:6" ht="19.5" customHeight="1">
      <c r="A8" s="89"/>
      <c r="B8" s="44" t="s">
        <v>223</v>
      </c>
      <c r="C8" s="77">
        <v>14</v>
      </c>
      <c r="D8" s="77">
        <v>7</v>
      </c>
      <c r="E8" s="77">
        <v>13</v>
      </c>
      <c r="F8" s="53"/>
    </row>
    <row r="9" spans="1:6" ht="19.5" customHeight="1">
      <c r="A9" s="89"/>
      <c r="B9" s="46" t="s">
        <v>224</v>
      </c>
      <c r="C9" s="78">
        <v>4</v>
      </c>
      <c r="D9" s="78">
        <v>1</v>
      </c>
      <c r="E9" s="78">
        <v>0</v>
      </c>
      <c r="F9" s="53"/>
    </row>
    <row r="10" spans="1:6" ht="19.5" customHeight="1">
      <c r="A10" s="89"/>
      <c r="B10" s="44" t="s">
        <v>205</v>
      </c>
      <c r="C10" s="77">
        <v>0</v>
      </c>
      <c r="D10" s="77">
        <v>2</v>
      </c>
      <c r="E10" s="77">
        <v>0</v>
      </c>
      <c r="F10" s="53"/>
    </row>
    <row r="11" spans="1:6" ht="19.5" customHeight="1">
      <c r="A11" s="89"/>
      <c r="B11" s="46" t="s">
        <v>261</v>
      </c>
      <c r="C11" s="78">
        <v>0</v>
      </c>
      <c r="D11" s="78">
        <v>1</v>
      </c>
      <c r="E11" s="78">
        <v>0</v>
      </c>
      <c r="F11" s="53"/>
    </row>
    <row r="12" spans="1:6" ht="19.5" customHeight="1">
      <c r="A12" s="89"/>
      <c r="B12" s="44" t="s">
        <v>245</v>
      </c>
      <c r="C12" s="77">
        <v>1</v>
      </c>
      <c r="D12" s="77">
        <v>0</v>
      </c>
      <c r="E12" s="77">
        <v>0</v>
      </c>
      <c r="F12" s="53"/>
    </row>
    <row r="13" spans="1:6" ht="19.5" customHeight="1">
      <c r="A13" s="89"/>
      <c r="B13" s="46" t="s">
        <v>212</v>
      </c>
      <c r="C13" s="78">
        <v>0</v>
      </c>
      <c r="D13" s="78">
        <v>0</v>
      </c>
      <c r="E13" s="78">
        <v>1</v>
      </c>
      <c r="F13" s="53"/>
    </row>
    <row r="14" spans="1:6" ht="19.5" customHeight="1">
      <c r="A14" s="89"/>
      <c r="B14" s="44" t="s">
        <v>180</v>
      </c>
      <c r="C14" s="77">
        <v>0</v>
      </c>
      <c r="D14" s="77">
        <v>2</v>
      </c>
      <c r="E14" s="77">
        <v>1</v>
      </c>
      <c r="F14" s="53"/>
    </row>
    <row r="15" spans="1:6" ht="19.5" customHeight="1">
      <c r="A15" s="89"/>
      <c r="B15" s="46" t="s">
        <v>182</v>
      </c>
      <c r="C15" s="78">
        <v>3</v>
      </c>
      <c r="D15" s="78">
        <v>0</v>
      </c>
      <c r="E15" s="78">
        <v>1</v>
      </c>
      <c r="F15" s="53"/>
    </row>
    <row r="16" spans="1:6" ht="19.5" customHeight="1">
      <c r="A16" s="89"/>
      <c r="B16" s="44" t="s">
        <v>183</v>
      </c>
      <c r="C16" s="77">
        <v>0</v>
      </c>
      <c r="D16" s="77">
        <v>1</v>
      </c>
      <c r="E16" s="77">
        <v>0</v>
      </c>
      <c r="F16" s="53"/>
    </row>
    <row r="17" spans="1:6" ht="19.5" customHeight="1">
      <c r="A17" s="89"/>
      <c r="B17" s="46" t="s">
        <v>186</v>
      </c>
      <c r="C17" s="78">
        <v>0</v>
      </c>
      <c r="D17" s="78">
        <v>3</v>
      </c>
      <c r="E17" s="78">
        <v>0</v>
      </c>
      <c r="F17" s="53"/>
    </row>
    <row r="18" spans="1:6" ht="19.5" customHeight="1">
      <c r="A18" s="89"/>
      <c r="B18" s="44" t="s">
        <v>188</v>
      </c>
      <c r="C18" s="77">
        <v>0</v>
      </c>
      <c r="D18" s="77">
        <v>0</v>
      </c>
      <c r="E18" s="77">
        <v>1</v>
      </c>
      <c r="F18" s="53"/>
    </row>
    <row r="19" spans="1:6" ht="19.5" customHeight="1">
      <c r="A19" s="89"/>
      <c r="B19" s="46" t="s">
        <v>174</v>
      </c>
      <c r="C19" s="78">
        <v>1</v>
      </c>
      <c r="D19" s="78">
        <v>0</v>
      </c>
      <c r="E19" s="78">
        <v>0</v>
      </c>
      <c r="F19" s="53"/>
    </row>
    <row r="20" spans="1:6" ht="19.5" customHeight="1">
      <c r="A20" s="89"/>
      <c r="B20" s="44" t="s">
        <v>260</v>
      </c>
      <c r="C20" s="77">
        <v>1</v>
      </c>
      <c r="D20" s="77">
        <v>0</v>
      </c>
      <c r="E20" s="77">
        <v>0</v>
      </c>
      <c r="F20" s="53"/>
    </row>
    <row r="21" spans="1:6" ht="19.5" customHeight="1">
      <c r="A21" s="89"/>
      <c r="B21" s="46" t="s">
        <v>195</v>
      </c>
      <c r="C21" s="78">
        <v>0</v>
      </c>
      <c r="D21" s="78">
        <v>2</v>
      </c>
      <c r="E21" s="78">
        <v>0</v>
      </c>
      <c r="F21" s="53"/>
    </row>
    <row r="22" spans="1:6" ht="19.5" customHeight="1">
      <c r="A22" s="89"/>
      <c r="B22" s="44" t="s">
        <v>218</v>
      </c>
      <c r="C22" s="77">
        <v>1</v>
      </c>
      <c r="D22" s="77">
        <v>0</v>
      </c>
      <c r="E22" s="77">
        <v>0</v>
      </c>
      <c r="F22" s="53"/>
    </row>
    <row r="23" spans="1:6" ht="19.5" customHeight="1">
      <c r="A23" s="89"/>
      <c r="B23" s="46" t="s">
        <v>220</v>
      </c>
      <c r="C23" s="78">
        <v>0</v>
      </c>
      <c r="D23" s="78">
        <v>1</v>
      </c>
      <c r="E23" s="78">
        <v>0</v>
      </c>
      <c r="F23" s="53"/>
    </row>
    <row r="24" spans="1:6" ht="19.5" customHeight="1">
      <c r="A24" s="89"/>
      <c r="B24" s="44" t="s">
        <v>222</v>
      </c>
      <c r="C24" s="77">
        <v>0</v>
      </c>
      <c r="D24" s="77">
        <v>1</v>
      </c>
      <c r="E24" s="77">
        <v>0</v>
      </c>
      <c r="F24" s="53"/>
    </row>
    <row r="25" spans="1:6" ht="19.5" customHeight="1">
      <c r="A25" s="89"/>
      <c r="B25" s="46" t="s">
        <v>201</v>
      </c>
      <c r="C25" s="78">
        <v>1</v>
      </c>
      <c r="D25" s="78">
        <v>0</v>
      </c>
      <c r="E25" s="78">
        <v>1</v>
      </c>
      <c r="F25" s="53"/>
    </row>
    <row r="26" spans="1:6" ht="19.5" customHeight="1">
      <c r="A26" s="89"/>
      <c r="B26" s="88" t="s">
        <v>20</v>
      </c>
      <c r="C26" s="73">
        <f>SUM(C8:C25)</f>
        <v>26</v>
      </c>
      <c r="D26" s="73">
        <f>SUM(D8:D25)</f>
        <v>21</v>
      </c>
      <c r="E26" s="73">
        <f>SUM(E8:E25)</f>
        <v>18</v>
      </c>
      <c r="F26" s="53"/>
    </row>
    <row r="27" spans="1:6" ht="6" customHeight="1">
      <c r="A27" s="54"/>
      <c r="B27" s="55"/>
      <c r="C27" s="55"/>
      <c r="D27" s="55"/>
      <c r="E27" s="55"/>
      <c r="F27" s="56"/>
    </row>
  </sheetData>
  <mergeCells count="2">
    <mergeCell ref="B3:F3"/>
    <mergeCell ref="B4:F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activeCell="H11" sqref="H11"/>
    </sheetView>
  </sheetViews>
  <sheetFormatPr defaultColWidth="11.5546875" defaultRowHeight="13.2"/>
  <cols>
    <col min="1" max="1" width="1" customWidth="1"/>
    <col min="2" max="2" width="30.6640625" customWidth="1"/>
    <col min="3" max="3" width="24.6640625" customWidth="1"/>
    <col min="4" max="4" width="25.33203125" customWidth="1"/>
    <col min="5" max="5" width="25.109375" customWidth="1"/>
    <col min="6" max="6" width="0.6640625" customWidth="1"/>
    <col min="7" max="7" width="6.6640625" customWidth="1"/>
  </cols>
  <sheetData>
    <row r="1" spans="1:7">
      <c r="B1" s="100" t="s">
        <v>49</v>
      </c>
    </row>
    <row r="2" spans="1:7">
      <c r="B2" s="100"/>
    </row>
    <row r="3" spans="1:7" ht="13.8">
      <c r="B3" s="184" t="s">
        <v>38</v>
      </c>
      <c r="C3" s="184"/>
      <c r="D3" s="184"/>
      <c r="E3" s="184"/>
      <c r="F3" s="184"/>
      <c r="G3" s="184"/>
    </row>
    <row r="4" spans="1:7" ht="13.8">
      <c r="B4" s="184" t="s">
        <v>31</v>
      </c>
      <c r="C4" s="184"/>
      <c r="D4" s="184"/>
      <c r="E4" s="184"/>
      <c r="F4" s="184"/>
      <c r="G4" s="184"/>
    </row>
    <row r="6" spans="1:7" ht="3.75" customHeight="1">
      <c r="A6" s="80"/>
      <c r="B6" s="81"/>
      <c r="C6" s="81"/>
      <c r="D6" s="81"/>
      <c r="E6" s="81"/>
      <c r="F6" s="51"/>
    </row>
    <row r="7" spans="1:7" ht="40.799999999999997" customHeight="1">
      <c r="A7" s="52"/>
      <c r="B7" s="91" t="s">
        <v>51</v>
      </c>
      <c r="C7" s="90" t="s">
        <v>275</v>
      </c>
      <c r="D7" s="90" t="s">
        <v>276</v>
      </c>
      <c r="E7" s="90" t="s">
        <v>277</v>
      </c>
      <c r="F7" s="53"/>
    </row>
    <row r="8" spans="1:7" ht="19.5" customHeight="1">
      <c r="A8" s="52"/>
      <c r="B8" s="153" t="s">
        <v>223</v>
      </c>
      <c r="C8" s="154">
        <v>12</v>
      </c>
      <c r="D8" s="154">
        <v>27</v>
      </c>
      <c r="E8" s="154">
        <v>5</v>
      </c>
      <c r="F8" s="53"/>
    </row>
    <row r="9" spans="1:7" ht="19.5" customHeight="1">
      <c r="A9" s="52"/>
      <c r="B9" s="131" t="s">
        <v>274</v>
      </c>
      <c r="C9" s="155">
        <v>8</v>
      </c>
      <c r="D9" s="155">
        <v>4</v>
      </c>
      <c r="E9" s="155">
        <v>0</v>
      </c>
      <c r="F9" s="53"/>
    </row>
    <row r="10" spans="1:7" ht="19.5" customHeight="1">
      <c r="A10" s="52"/>
      <c r="B10" s="153" t="s">
        <v>210</v>
      </c>
      <c r="C10" s="154">
        <v>0</v>
      </c>
      <c r="D10" s="154">
        <v>0</v>
      </c>
      <c r="E10" s="154">
        <v>1</v>
      </c>
      <c r="F10" s="53"/>
    </row>
    <row r="11" spans="1:7" ht="19.5" customHeight="1">
      <c r="A11" s="52"/>
      <c r="B11" s="131" t="s">
        <v>205</v>
      </c>
      <c r="C11" s="155">
        <v>1</v>
      </c>
      <c r="D11" s="155">
        <v>0</v>
      </c>
      <c r="E11" s="155">
        <v>0</v>
      </c>
      <c r="F11" s="53"/>
    </row>
    <row r="12" spans="1:7" ht="19.5" customHeight="1">
      <c r="A12" s="52"/>
      <c r="B12" s="153" t="s">
        <v>179</v>
      </c>
      <c r="C12" s="154">
        <v>1</v>
      </c>
      <c r="D12" s="154">
        <v>0</v>
      </c>
      <c r="E12" s="154">
        <v>0</v>
      </c>
      <c r="F12" s="53"/>
    </row>
    <row r="13" spans="1:7" ht="19.5" customHeight="1">
      <c r="A13" s="52"/>
      <c r="B13" s="131" t="s">
        <v>180</v>
      </c>
      <c r="C13" s="155">
        <v>4</v>
      </c>
      <c r="D13" s="155">
        <v>0</v>
      </c>
      <c r="E13" s="155">
        <v>2</v>
      </c>
      <c r="F13" s="53"/>
    </row>
    <row r="14" spans="1:7" ht="19.5" customHeight="1">
      <c r="A14" s="52"/>
      <c r="B14" s="153" t="s">
        <v>206</v>
      </c>
      <c r="C14" s="154">
        <v>11</v>
      </c>
      <c r="D14" s="154">
        <v>1</v>
      </c>
      <c r="E14" s="154">
        <v>2</v>
      </c>
      <c r="F14" s="53"/>
    </row>
    <row r="15" spans="1:7" ht="19.5" customHeight="1">
      <c r="A15" s="52"/>
      <c r="B15" s="131" t="s">
        <v>182</v>
      </c>
      <c r="C15" s="155">
        <v>10</v>
      </c>
      <c r="D15" s="155">
        <v>0</v>
      </c>
      <c r="E15" s="155">
        <v>2</v>
      </c>
      <c r="F15" s="53"/>
    </row>
    <row r="16" spans="1:7" ht="19.5" customHeight="1">
      <c r="A16" s="52"/>
      <c r="B16" s="153" t="s">
        <v>262</v>
      </c>
      <c r="C16" s="154">
        <v>1</v>
      </c>
      <c r="D16" s="154">
        <v>0</v>
      </c>
      <c r="E16" s="154">
        <v>0</v>
      </c>
      <c r="F16" s="53"/>
    </row>
    <row r="17" spans="1:6" ht="19.5" customHeight="1">
      <c r="A17" s="52"/>
      <c r="B17" s="131" t="s">
        <v>190</v>
      </c>
      <c r="C17" s="155">
        <v>2</v>
      </c>
      <c r="D17" s="155">
        <v>0</v>
      </c>
      <c r="E17" s="155">
        <v>0</v>
      </c>
      <c r="F17" s="53"/>
    </row>
    <row r="18" spans="1:6" ht="19.5" customHeight="1">
      <c r="A18" s="52"/>
      <c r="B18" s="153" t="s">
        <v>174</v>
      </c>
      <c r="C18" s="154">
        <v>5</v>
      </c>
      <c r="D18" s="154">
        <v>0</v>
      </c>
      <c r="E18" s="154">
        <v>2</v>
      </c>
      <c r="F18" s="53"/>
    </row>
    <row r="19" spans="1:6" ht="19.5" customHeight="1">
      <c r="A19" s="52"/>
      <c r="B19" s="131" t="s">
        <v>218</v>
      </c>
      <c r="C19" s="155">
        <v>2</v>
      </c>
      <c r="D19" s="155">
        <v>0</v>
      </c>
      <c r="E19" s="155">
        <v>0</v>
      </c>
      <c r="F19" s="53"/>
    </row>
    <row r="20" spans="1:6" ht="19.5" customHeight="1">
      <c r="A20" s="52"/>
      <c r="B20" s="153" t="s">
        <v>201</v>
      </c>
      <c r="C20" s="154">
        <v>1</v>
      </c>
      <c r="D20" s="154">
        <v>0</v>
      </c>
      <c r="E20" s="154">
        <v>1</v>
      </c>
      <c r="F20" s="53"/>
    </row>
    <row r="21" spans="1:6" ht="19.5" customHeight="1">
      <c r="A21" s="52"/>
      <c r="B21" s="131" t="s">
        <v>202</v>
      </c>
      <c r="C21" s="155">
        <v>0</v>
      </c>
      <c r="D21" s="155">
        <v>0</v>
      </c>
      <c r="E21" s="155">
        <v>1</v>
      </c>
      <c r="F21" s="53"/>
    </row>
    <row r="22" spans="1:6" ht="19.5" customHeight="1">
      <c r="A22" s="52"/>
      <c r="B22" s="153" t="s">
        <v>203</v>
      </c>
      <c r="C22" s="154">
        <v>0</v>
      </c>
      <c r="D22" s="154">
        <v>0</v>
      </c>
      <c r="E22" s="154">
        <v>2</v>
      </c>
      <c r="F22" s="53"/>
    </row>
    <row r="23" spans="1:6" ht="19.5" customHeight="1">
      <c r="A23" s="52"/>
      <c r="B23" s="88" t="s">
        <v>20</v>
      </c>
      <c r="C23" s="73">
        <f>SUM(C8:C22)</f>
        <v>58</v>
      </c>
      <c r="D23" s="73">
        <f t="shared" ref="D23:E23" si="0">SUM(D8:D22)</f>
        <v>32</v>
      </c>
      <c r="E23" s="73">
        <f t="shared" si="0"/>
        <v>18</v>
      </c>
      <c r="F23" s="53"/>
    </row>
    <row r="24" spans="1:6" ht="3" customHeight="1">
      <c r="A24" s="54"/>
      <c r="B24" s="55"/>
      <c r="C24" s="55"/>
      <c r="D24" s="55"/>
      <c r="E24" s="55"/>
      <c r="F24" s="56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28386" divId="1_3_4_28386" sourceType="range" sourceRef="A6:F24" destinationFile="\\gpaq\gpaqssl\lldades\indicadors\2015\1_3_4_31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I10" sqref="I10"/>
    </sheetView>
  </sheetViews>
  <sheetFormatPr defaultColWidth="11.5546875" defaultRowHeight="13.2"/>
  <cols>
    <col min="1" max="1" width="0.88671875" customWidth="1"/>
    <col min="2" max="2" width="29.44140625" customWidth="1"/>
    <col min="3" max="3" width="20.44140625" customWidth="1"/>
    <col min="4" max="4" width="18.109375" customWidth="1"/>
    <col min="5" max="5" width="1" customWidth="1"/>
  </cols>
  <sheetData>
    <row r="1" spans="1:9">
      <c r="B1" s="100" t="s">
        <v>49</v>
      </c>
    </row>
    <row r="2" spans="1:9">
      <c r="B2" s="100"/>
    </row>
    <row r="3" spans="1:9" ht="13.8">
      <c r="B3" s="184" t="s">
        <v>39</v>
      </c>
      <c r="C3" s="184"/>
      <c r="D3" s="184"/>
      <c r="E3" s="184"/>
      <c r="F3" s="184"/>
      <c r="G3" s="184"/>
      <c r="H3" s="184"/>
      <c r="I3" s="184"/>
    </row>
    <row r="4" spans="1:9" ht="13.8">
      <c r="B4" s="184" t="s">
        <v>31</v>
      </c>
      <c r="C4" s="184"/>
      <c r="D4" s="184"/>
      <c r="E4" s="184"/>
      <c r="F4" s="184"/>
      <c r="G4" s="184"/>
      <c r="H4" s="184"/>
      <c r="I4" s="184"/>
    </row>
    <row r="6" spans="1:9" ht="3.75" customHeight="1">
      <c r="A6" s="80"/>
      <c r="B6" s="81"/>
      <c r="C6" s="81"/>
      <c r="D6" s="81"/>
      <c r="E6" s="51"/>
    </row>
    <row r="7" spans="1:9" ht="47.25" customHeight="1">
      <c r="A7" s="52"/>
      <c r="B7" s="91" t="s">
        <v>51</v>
      </c>
      <c r="C7" s="90" t="s">
        <v>159</v>
      </c>
      <c r="D7" s="90" t="s">
        <v>160</v>
      </c>
      <c r="E7" s="53"/>
    </row>
    <row r="8" spans="1:9" ht="19.5" customHeight="1">
      <c r="A8" s="52"/>
      <c r="B8" s="153" t="s">
        <v>223</v>
      </c>
      <c r="C8" s="154">
        <v>25</v>
      </c>
      <c r="D8" s="154">
        <v>7</v>
      </c>
      <c r="E8" s="53"/>
    </row>
    <row r="9" spans="1:9" ht="19.5" customHeight="1">
      <c r="A9" s="52"/>
      <c r="B9" s="131" t="s">
        <v>224</v>
      </c>
      <c r="C9" s="155">
        <v>5</v>
      </c>
      <c r="D9" s="155">
        <v>5</v>
      </c>
      <c r="E9" s="53"/>
    </row>
    <row r="10" spans="1:9" ht="19.5" customHeight="1">
      <c r="A10" s="52"/>
      <c r="B10" s="153" t="s">
        <v>227</v>
      </c>
      <c r="C10" s="154">
        <v>1</v>
      </c>
      <c r="D10" s="154">
        <v>0</v>
      </c>
      <c r="E10" s="53"/>
    </row>
    <row r="11" spans="1:9" ht="19.5" customHeight="1">
      <c r="A11" s="52"/>
      <c r="B11" s="131" t="s">
        <v>205</v>
      </c>
      <c r="C11" s="155">
        <v>0</v>
      </c>
      <c r="D11" s="155">
        <v>1</v>
      </c>
      <c r="E11" s="53"/>
    </row>
    <row r="12" spans="1:9" ht="19.5" customHeight="1">
      <c r="A12" s="52"/>
      <c r="B12" s="153" t="s">
        <v>180</v>
      </c>
      <c r="C12" s="154">
        <v>0</v>
      </c>
      <c r="D12" s="154">
        <v>1</v>
      </c>
      <c r="E12" s="53"/>
    </row>
    <row r="13" spans="1:9" ht="19.5" customHeight="1">
      <c r="A13" s="52"/>
      <c r="B13" s="131" t="s">
        <v>206</v>
      </c>
      <c r="C13" s="155">
        <v>7</v>
      </c>
      <c r="D13" s="155">
        <v>0</v>
      </c>
      <c r="E13" s="53"/>
    </row>
    <row r="14" spans="1:9" ht="19.5" customHeight="1">
      <c r="A14" s="52"/>
      <c r="B14" s="153" t="s">
        <v>182</v>
      </c>
      <c r="C14" s="154">
        <v>0</v>
      </c>
      <c r="D14" s="154">
        <v>3</v>
      </c>
      <c r="E14" s="53"/>
    </row>
    <row r="15" spans="1:9" ht="19.5" customHeight="1">
      <c r="A15" s="52"/>
      <c r="B15" s="131" t="s">
        <v>174</v>
      </c>
      <c r="C15" s="155">
        <v>0</v>
      </c>
      <c r="D15" s="155">
        <v>1</v>
      </c>
      <c r="E15" s="53"/>
    </row>
    <row r="16" spans="1:9" ht="19.5" customHeight="1">
      <c r="A16" s="52"/>
      <c r="B16" s="153" t="s">
        <v>218</v>
      </c>
      <c r="C16" s="154">
        <v>1</v>
      </c>
      <c r="D16" s="154">
        <v>1</v>
      </c>
      <c r="E16" s="53"/>
    </row>
    <row r="17" spans="1:5" ht="19.5" customHeight="1">
      <c r="A17" s="52"/>
      <c r="B17" s="131" t="s">
        <v>220</v>
      </c>
      <c r="C17" s="155">
        <v>1</v>
      </c>
      <c r="D17" s="155">
        <v>0</v>
      </c>
      <c r="E17" s="53"/>
    </row>
    <row r="18" spans="1:5" ht="19.5" customHeight="1">
      <c r="A18" s="52"/>
      <c r="B18" s="86" t="s">
        <v>20</v>
      </c>
      <c r="C18" s="90">
        <f>SUM(C8:C17)</f>
        <v>40</v>
      </c>
      <c r="D18" s="90">
        <f>SUM(D8:D17)</f>
        <v>19</v>
      </c>
      <c r="E18" s="53"/>
    </row>
    <row r="19" spans="1:5" ht="4.5" customHeight="1">
      <c r="A19" s="54"/>
      <c r="B19" s="55"/>
      <c r="C19" s="55"/>
      <c r="D19" s="55"/>
      <c r="E19" s="56"/>
    </row>
  </sheetData>
  <mergeCells count="2">
    <mergeCell ref="B3:I3"/>
    <mergeCell ref="B4:I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F21" sqref="F20:F21"/>
    </sheetView>
  </sheetViews>
  <sheetFormatPr defaultColWidth="11.5546875" defaultRowHeight="13.2"/>
  <cols>
    <col min="1" max="1" width="1" customWidth="1"/>
    <col min="2" max="2" width="31" customWidth="1"/>
    <col min="3" max="3" width="35.109375" customWidth="1"/>
    <col min="4" max="4" width="0.6640625" customWidth="1"/>
  </cols>
  <sheetData>
    <row r="1" spans="1:9">
      <c r="B1" s="100" t="s">
        <v>49</v>
      </c>
    </row>
    <row r="2" spans="1:9">
      <c r="B2" s="100"/>
    </row>
    <row r="3" spans="1:9" ht="13.8">
      <c r="B3" s="184" t="s">
        <v>40</v>
      </c>
      <c r="C3" s="184"/>
      <c r="D3" s="184"/>
      <c r="E3" s="184"/>
      <c r="F3" s="184"/>
      <c r="G3" s="184"/>
      <c r="H3" s="184"/>
      <c r="I3" s="184"/>
    </row>
    <row r="4" spans="1:9" ht="13.8">
      <c r="B4" s="49" t="s">
        <v>31</v>
      </c>
      <c r="C4" s="49"/>
      <c r="D4" s="49"/>
      <c r="E4" s="49"/>
      <c r="F4" s="49"/>
      <c r="G4" s="49"/>
      <c r="H4" s="49"/>
      <c r="I4" s="49"/>
    </row>
    <row r="5" spans="1:9" ht="13.8">
      <c r="B5" s="184"/>
      <c r="C5" s="184"/>
      <c r="D5" s="184"/>
      <c r="E5" s="184"/>
      <c r="F5" s="184"/>
      <c r="G5" s="184"/>
      <c r="H5" s="184"/>
      <c r="I5" s="184"/>
    </row>
    <row r="6" spans="1:9" ht="3" customHeight="1">
      <c r="A6" s="80"/>
      <c r="B6" s="81"/>
      <c r="C6" s="81"/>
      <c r="D6" s="51"/>
    </row>
    <row r="7" spans="1:9" ht="49.5" customHeight="1">
      <c r="A7" s="52"/>
      <c r="B7" s="91" t="s">
        <v>51</v>
      </c>
      <c r="C7" s="90" t="s">
        <v>116</v>
      </c>
      <c r="D7" s="53"/>
    </row>
    <row r="8" spans="1:9" ht="20.25" customHeight="1">
      <c r="A8" s="52"/>
      <c r="B8" s="44" t="s">
        <v>223</v>
      </c>
      <c r="C8" s="77">
        <v>29</v>
      </c>
      <c r="D8" s="53"/>
    </row>
    <row r="9" spans="1:9" ht="20.25" customHeight="1">
      <c r="A9" s="52"/>
      <c r="B9" s="46" t="s">
        <v>224</v>
      </c>
      <c r="C9" s="132">
        <v>3</v>
      </c>
      <c r="D9" s="53"/>
    </row>
    <row r="10" spans="1:9" ht="20.25" customHeight="1">
      <c r="A10" s="52"/>
      <c r="B10" s="44" t="s">
        <v>206</v>
      </c>
      <c r="C10" s="77">
        <v>1</v>
      </c>
      <c r="D10" s="53"/>
    </row>
    <row r="11" spans="1:9" ht="20.25" customHeight="1">
      <c r="A11" s="52"/>
      <c r="B11" s="46" t="s">
        <v>182</v>
      </c>
      <c r="C11" s="132">
        <v>2</v>
      </c>
      <c r="D11" s="53"/>
    </row>
    <row r="12" spans="1:9" ht="20.25" customHeight="1">
      <c r="A12" s="52"/>
      <c r="B12" s="44" t="s">
        <v>240</v>
      </c>
      <c r="C12" s="77">
        <v>3</v>
      </c>
      <c r="D12" s="53"/>
    </row>
    <row r="13" spans="1:9" ht="20.25" customHeight="1">
      <c r="A13" s="52"/>
      <c r="B13" s="46" t="s">
        <v>259</v>
      </c>
      <c r="C13" s="132">
        <v>1</v>
      </c>
      <c r="D13" s="53"/>
    </row>
    <row r="14" spans="1:9" ht="20.25" customHeight="1">
      <c r="A14" s="52"/>
      <c r="B14" s="44" t="s">
        <v>201</v>
      </c>
      <c r="C14" s="77">
        <v>1</v>
      </c>
      <c r="D14" s="53"/>
    </row>
    <row r="15" spans="1:9" ht="20.25" customHeight="1">
      <c r="A15" s="52"/>
      <c r="B15" s="91" t="s">
        <v>20</v>
      </c>
      <c r="C15" s="76">
        <f>SUM(C8:C14)</f>
        <v>40</v>
      </c>
      <c r="D15" s="53"/>
    </row>
    <row r="16" spans="1:9" ht="6" customHeight="1">
      <c r="A16" s="54"/>
      <c r="B16" s="55"/>
      <c r="C16" s="55"/>
      <c r="D16" s="56"/>
    </row>
  </sheetData>
  <mergeCells count="2">
    <mergeCell ref="B3:I3"/>
    <mergeCell ref="B5:I5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0780" divId="1_3_4_30780" sourceType="range" sourceRef="A6:D16" destinationFile="G:\GPAQ\GPAQ-COMU\Estadístiques internes\LLIBREDA\Lldades 2015\Taules\01 Docencia\1_3_4_34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opLeftCell="A4" workbookViewId="0">
      <selection activeCell="G12" sqref="G12"/>
    </sheetView>
  </sheetViews>
  <sheetFormatPr defaultColWidth="11.5546875" defaultRowHeight="13.2"/>
  <cols>
    <col min="1" max="1" width="0.6640625" customWidth="1"/>
    <col min="2" max="2" width="28.6640625" customWidth="1"/>
    <col min="3" max="3" width="32.5546875" customWidth="1"/>
    <col min="4" max="4" width="0.6640625" customWidth="1"/>
  </cols>
  <sheetData>
    <row r="1" spans="1:8">
      <c r="B1" s="100" t="s">
        <v>49</v>
      </c>
    </row>
    <row r="2" spans="1:8">
      <c r="B2" s="100"/>
    </row>
    <row r="3" spans="1:8" ht="13.8">
      <c r="B3" s="184" t="s">
        <v>41</v>
      </c>
      <c r="C3" s="184"/>
      <c r="D3" s="184"/>
      <c r="E3" s="184"/>
      <c r="F3" s="184"/>
      <c r="G3" s="184"/>
      <c r="H3" s="184"/>
    </row>
    <row r="4" spans="1:8" ht="13.8">
      <c r="B4" s="184" t="s">
        <v>31</v>
      </c>
      <c r="C4" s="184"/>
      <c r="D4" s="184"/>
      <c r="E4" s="184"/>
      <c r="F4" s="184"/>
      <c r="G4" s="184"/>
      <c r="H4" s="184"/>
    </row>
    <row r="6" spans="1:8" ht="4.5" customHeight="1">
      <c r="A6" s="80"/>
      <c r="B6" s="81"/>
      <c r="C6" s="81"/>
      <c r="D6" s="51"/>
    </row>
    <row r="7" spans="1:8" ht="57" customHeight="1">
      <c r="A7" s="52"/>
      <c r="B7" s="91" t="s">
        <v>51</v>
      </c>
      <c r="C7" s="90" t="s">
        <v>117</v>
      </c>
      <c r="D7" s="53"/>
    </row>
    <row r="8" spans="1:8" ht="19.5" customHeight="1">
      <c r="A8" s="52"/>
      <c r="B8" s="153" t="s">
        <v>223</v>
      </c>
      <c r="C8" s="130">
        <v>37</v>
      </c>
      <c r="D8" s="53"/>
    </row>
    <row r="9" spans="1:8" ht="19.5" customHeight="1">
      <c r="A9" s="52"/>
      <c r="B9" s="131" t="s">
        <v>224</v>
      </c>
      <c r="C9" s="128">
        <v>1</v>
      </c>
      <c r="D9" s="53"/>
    </row>
    <row r="10" spans="1:8" ht="19.5" customHeight="1">
      <c r="A10" s="52"/>
      <c r="B10" s="153" t="s">
        <v>190</v>
      </c>
      <c r="C10" s="130">
        <v>1</v>
      </c>
      <c r="D10" s="53"/>
    </row>
    <row r="11" spans="1:8" ht="19.5" customHeight="1">
      <c r="A11" s="52"/>
      <c r="B11" s="92" t="s">
        <v>20</v>
      </c>
      <c r="C11" s="90">
        <f>SUM(C8:C10)</f>
        <v>39</v>
      </c>
      <c r="D11" s="53"/>
    </row>
    <row r="12" spans="1:8" ht="3" customHeight="1">
      <c r="A12" s="54"/>
      <c r="B12" s="55"/>
      <c r="C12" s="55"/>
      <c r="D12" s="56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828" divId="1_3_4_828" sourceType="range" sourceRef="A6:D12" destinationFile="G:\GPAQ\GPAQ-COMU\Estadístiques internes\LLIBREDA\Lldades 2015\Taules\01 Docencia\1_3_4_37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F24" sqref="F24"/>
    </sheetView>
  </sheetViews>
  <sheetFormatPr defaultColWidth="11.5546875" defaultRowHeight="13.2"/>
  <cols>
    <col min="1" max="1" width="0.88671875" customWidth="1"/>
    <col min="2" max="2" width="28.88671875" customWidth="1"/>
    <col min="3" max="3" width="34" customWidth="1"/>
    <col min="4" max="4" width="0.6640625" customWidth="1"/>
  </cols>
  <sheetData>
    <row r="1" spans="1:8">
      <c r="B1" s="100" t="s">
        <v>49</v>
      </c>
    </row>
    <row r="2" spans="1:8">
      <c r="B2" s="100"/>
    </row>
    <row r="3" spans="1:8" ht="13.8">
      <c r="B3" s="184" t="s">
        <v>42</v>
      </c>
      <c r="C3" s="184"/>
      <c r="D3" s="184"/>
      <c r="E3" s="184"/>
      <c r="F3" s="184"/>
      <c r="G3" s="184"/>
      <c r="H3" s="184"/>
    </row>
    <row r="4" spans="1:8" ht="13.8">
      <c r="B4" s="184" t="s">
        <v>31</v>
      </c>
      <c r="C4" s="184"/>
      <c r="D4" s="184"/>
      <c r="E4" s="184"/>
      <c r="F4" s="184"/>
      <c r="G4" s="184"/>
      <c r="H4" s="184"/>
    </row>
    <row r="7" spans="1:8" ht="4.5" customHeight="1">
      <c r="A7" s="80"/>
      <c r="B7" s="81"/>
      <c r="C7" s="81"/>
      <c r="D7" s="51"/>
    </row>
    <row r="8" spans="1:8" ht="57" customHeight="1">
      <c r="A8" s="52"/>
      <c r="B8" s="91" t="s">
        <v>51</v>
      </c>
      <c r="C8" s="90" t="s">
        <v>113</v>
      </c>
      <c r="D8" s="53"/>
    </row>
    <row r="9" spans="1:8" ht="18" customHeight="1">
      <c r="A9" s="52"/>
      <c r="B9" s="153" t="s">
        <v>223</v>
      </c>
      <c r="C9" s="130">
        <v>5</v>
      </c>
      <c r="D9" s="53"/>
    </row>
    <row r="10" spans="1:8" ht="18" customHeight="1">
      <c r="A10" s="52"/>
      <c r="B10" s="131" t="s">
        <v>224</v>
      </c>
      <c r="C10" s="128">
        <v>0</v>
      </c>
      <c r="D10" s="53"/>
    </row>
    <row r="11" spans="1:8" ht="18" customHeight="1">
      <c r="A11" s="52"/>
      <c r="B11" s="153" t="s">
        <v>182</v>
      </c>
      <c r="C11" s="130">
        <v>1</v>
      </c>
      <c r="D11" s="53"/>
    </row>
    <row r="12" spans="1:8" ht="18" customHeight="1">
      <c r="A12" s="52"/>
      <c r="B12" s="131" t="s">
        <v>174</v>
      </c>
      <c r="C12" s="128">
        <v>1</v>
      </c>
      <c r="D12" s="53"/>
    </row>
    <row r="13" spans="1:8" ht="18" customHeight="1">
      <c r="A13" s="52"/>
      <c r="B13" s="153" t="s">
        <v>201</v>
      </c>
      <c r="C13" s="130">
        <v>1</v>
      </c>
      <c r="D13" s="53"/>
    </row>
    <row r="14" spans="1:8" ht="18" customHeight="1">
      <c r="A14" s="52"/>
      <c r="B14" s="92" t="s">
        <v>20</v>
      </c>
      <c r="C14" s="90">
        <f>SUM(C9:C13)</f>
        <v>8</v>
      </c>
      <c r="D14" s="53"/>
    </row>
    <row r="15" spans="1:8" ht="4.5" customHeight="1">
      <c r="A15" s="54"/>
      <c r="B15" s="55"/>
      <c r="C15" s="55"/>
      <c r="D15" s="56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3674" divId="1_3_4_3674" sourceType="range" sourceRef="A7:D15" destinationFile="G:\GPAQ\GPAQ-COMU\Estadístiques internes\LLIBREDA\Lldades 2015\Taules\01 Docencia\1_3_4_39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G10" sqref="G10"/>
    </sheetView>
  </sheetViews>
  <sheetFormatPr defaultColWidth="11.5546875" defaultRowHeight="13.2"/>
  <cols>
    <col min="1" max="1" width="1" customWidth="1"/>
    <col min="2" max="2" width="23.88671875" customWidth="1"/>
    <col min="3" max="3" width="42.44140625" customWidth="1"/>
    <col min="4" max="4" width="0.88671875" customWidth="1"/>
  </cols>
  <sheetData>
    <row r="1" spans="1:8">
      <c r="B1" s="100" t="s">
        <v>49</v>
      </c>
    </row>
    <row r="3" spans="1:8" ht="13.8">
      <c r="B3" s="50" t="s">
        <v>45</v>
      </c>
      <c r="C3" s="50"/>
      <c r="D3" s="50"/>
      <c r="E3" s="50"/>
      <c r="F3" s="50"/>
      <c r="G3" s="50"/>
      <c r="H3" s="50"/>
    </row>
    <row r="4" spans="1:8" ht="13.8">
      <c r="B4" s="50" t="s">
        <v>31</v>
      </c>
      <c r="C4" s="50"/>
      <c r="D4" s="50"/>
      <c r="E4" s="50"/>
      <c r="F4" s="50"/>
      <c r="G4" s="50"/>
      <c r="H4" s="50"/>
    </row>
    <row r="6" spans="1:8" ht="4.5" customHeight="1">
      <c r="A6" s="80"/>
      <c r="B6" s="81"/>
      <c r="C6" s="81"/>
      <c r="D6" s="51"/>
    </row>
    <row r="7" spans="1:8" ht="48" customHeight="1">
      <c r="A7" s="52"/>
      <c r="B7" s="133" t="s">
        <v>51</v>
      </c>
      <c r="C7" s="115" t="s">
        <v>115</v>
      </c>
      <c r="D7" s="53"/>
    </row>
    <row r="8" spans="1:8" ht="18.75" customHeight="1">
      <c r="A8" s="52"/>
      <c r="B8" s="44" t="s">
        <v>223</v>
      </c>
      <c r="C8" s="45">
        <v>87</v>
      </c>
      <c r="D8" s="53"/>
    </row>
    <row r="9" spans="1:8" ht="18.75" customHeight="1">
      <c r="A9" s="52"/>
      <c r="B9" s="46" t="s">
        <v>224</v>
      </c>
      <c r="C9" s="47">
        <v>4</v>
      </c>
      <c r="D9" s="53"/>
    </row>
    <row r="10" spans="1:8" ht="18.75" customHeight="1">
      <c r="A10" s="52"/>
      <c r="B10" s="92" t="s">
        <v>20</v>
      </c>
      <c r="C10" s="90">
        <f>SUM(C8:C9)</f>
        <v>91</v>
      </c>
      <c r="D10" s="53"/>
    </row>
    <row r="11" spans="1:8" ht="5.25" customHeight="1">
      <c r="A11" s="54"/>
      <c r="B11" s="55"/>
      <c r="C11" s="55"/>
      <c r="D11" s="56"/>
    </row>
  </sheetData>
  <hyperlinks>
    <hyperlink ref="B1" location="'matr mast proc fam'!A1" display="Tornar taula principal"/>
  </hyperlinks>
  <pageMargins left="0.7" right="0.7" top="0.75" bottom="0.75" header="0.3" footer="0.3"/>
  <webPublishItems count="1">
    <webPublishItem id="17020" divId="1_3_4_17020" sourceType="range" sourceRef="A6:D11" destinationFile="G:\GPAQ\GPAQ-COMU\Estadístiques internes\LLIBREDA\Lldades 2015\Taules\01 Docencia\1_3_4_41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H11" sqref="H11"/>
    </sheetView>
  </sheetViews>
  <sheetFormatPr defaultColWidth="11.5546875" defaultRowHeight="13.2"/>
  <cols>
    <col min="1" max="1" width="0.5546875" customWidth="1"/>
    <col min="2" max="2" width="24.109375" style="32" customWidth="1"/>
    <col min="3" max="5" width="22.5546875" customWidth="1"/>
    <col min="6" max="6" width="0.5546875" customWidth="1"/>
  </cols>
  <sheetData>
    <row r="1" spans="1:9">
      <c r="B1" s="100" t="s">
        <v>49</v>
      </c>
    </row>
    <row r="3" spans="1:9" ht="13.8">
      <c r="B3" s="184" t="s">
        <v>46</v>
      </c>
      <c r="C3" s="184"/>
      <c r="D3" s="184"/>
      <c r="E3" s="184"/>
      <c r="F3" s="184"/>
      <c r="G3" s="184"/>
      <c r="H3" s="184"/>
      <c r="I3" s="184"/>
    </row>
    <row r="4" spans="1:9" ht="13.8">
      <c r="B4" s="184" t="s">
        <v>31</v>
      </c>
      <c r="C4" s="184"/>
      <c r="D4" s="184"/>
      <c r="E4" s="184"/>
      <c r="F4" s="184"/>
      <c r="G4" s="184"/>
      <c r="H4" s="184"/>
      <c r="I4" s="184"/>
    </row>
    <row r="6" spans="1:9" ht="3.75" customHeight="1">
      <c r="A6" s="80"/>
      <c r="B6" s="96"/>
      <c r="C6" s="81"/>
      <c r="D6" s="81"/>
      <c r="E6" s="81"/>
      <c r="F6" s="51"/>
    </row>
    <row r="7" spans="1:9" ht="54.75" customHeight="1">
      <c r="A7" s="52"/>
      <c r="B7" s="91" t="s">
        <v>51</v>
      </c>
      <c r="C7" s="90" t="s">
        <v>59</v>
      </c>
      <c r="D7" s="90" t="s">
        <v>118</v>
      </c>
      <c r="E7" s="90" t="s">
        <v>119</v>
      </c>
      <c r="F7" s="53"/>
    </row>
    <row r="8" spans="1:9" ht="19.5" customHeight="1">
      <c r="A8" s="52"/>
      <c r="B8" s="44" t="s">
        <v>223</v>
      </c>
      <c r="C8" s="77">
        <v>1</v>
      </c>
      <c r="D8" s="77">
        <v>9</v>
      </c>
      <c r="E8" s="77">
        <v>0</v>
      </c>
      <c r="F8" s="53"/>
    </row>
    <row r="9" spans="1:9" ht="19.5" customHeight="1">
      <c r="A9" s="52"/>
      <c r="B9" s="46" t="s">
        <v>224</v>
      </c>
      <c r="C9" s="78">
        <v>0</v>
      </c>
      <c r="D9" s="78">
        <v>6</v>
      </c>
      <c r="E9" s="78">
        <v>1</v>
      </c>
      <c r="F9" s="53"/>
    </row>
    <row r="10" spans="1:9" ht="19.5" customHeight="1">
      <c r="A10" s="52"/>
      <c r="B10" s="95" t="s">
        <v>177</v>
      </c>
      <c r="C10" s="77"/>
      <c r="D10" s="77">
        <v>1</v>
      </c>
      <c r="E10" s="77"/>
      <c r="F10" s="53"/>
    </row>
    <row r="11" spans="1:9" ht="19.5" customHeight="1">
      <c r="A11" s="52"/>
      <c r="B11" s="94" t="s">
        <v>227</v>
      </c>
      <c r="C11" s="78"/>
      <c r="D11" s="78">
        <v>1</v>
      </c>
      <c r="E11" s="78"/>
      <c r="F11" s="53"/>
    </row>
    <row r="12" spans="1:9" ht="19.5" customHeight="1">
      <c r="A12" s="52"/>
      <c r="B12" s="94" t="s">
        <v>238</v>
      </c>
      <c r="C12" s="78"/>
      <c r="D12" s="78">
        <v>1</v>
      </c>
      <c r="E12" s="78"/>
      <c r="F12" s="53"/>
    </row>
    <row r="13" spans="1:9" ht="19.5" customHeight="1">
      <c r="A13" s="52"/>
      <c r="B13" s="94" t="s">
        <v>180</v>
      </c>
      <c r="C13" s="78"/>
      <c r="D13" s="78">
        <v>1</v>
      </c>
      <c r="E13" s="78"/>
      <c r="F13" s="53"/>
    </row>
    <row r="14" spans="1:9" ht="19.5" customHeight="1">
      <c r="A14" s="52"/>
      <c r="B14" s="94" t="s">
        <v>182</v>
      </c>
      <c r="C14" s="78"/>
      <c r="D14" s="78">
        <v>7</v>
      </c>
      <c r="E14" s="78"/>
      <c r="F14" s="53"/>
    </row>
    <row r="15" spans="1:9" ht="19.5" customHeight="1">
      <c r="A15" s="52"/>
      <c r="B15" s="95" t="s">
        <v>259</v>
      </c>
      <c r="C15" s="77"/>
      <c r="D15" s="77">
        <v>1</v>
      </c>
      <c r="E15" s="77"/>
      <c r="F15" s="53"/>
    </row>
    <row r="16" spans="1:9" ht="19.5" customHeight="1">
      <c r="A16" s="52"/>
      <c r="B16" s="94" t="s">
        <v>174</v>
      </c>
      <c r="C16" s="78"/>
      <c r="D16" s="78">
        <v>14</v>
      </c>
      <c r="E16" s="78"/>
      <c r="F16" s="53"/>
    </row>
    <row r="17" spans="1:6" ht="19.5" customHeight="1">
      <c r="A17" s="52"/>
      <c r="B17" s="95" t="s">
        <v>263</v>
      </c>
      <c r="C17" s="77">
        <v>1</v>
      </c>
      <c r="D17" s="77"/>
      <c r="E17" s="77"/>
      <c r="F17" s="53"/>
    </row>
    <row r="18" spans="1:6" ht="19.5" customHeight="1">
      <c r="A18" s="52"/>
      <c r="B18" s="94" t="s">
        <v>202</v>
      </c>
      <c r="C18" s="78"/>
      <c r="D18" s="78">
        <v>1</v>
      </c>
      <c r="E18" s="78"/>
      <c r="F18" s="53"/>
    </row>
    <row r="19" spans="1:6" ht="19.5" customHeight="1">
      <c r="A19" s="52"/>
      <c r="B19" s="92" t="s">
        <v>14</v>
      </c>
      <c r="C19" s="90">
        <f>SUM(C8:C18)</f>
        <v>2</v>
      </c>
      <c r="D19" s="90">
        <f>SUM(D8:D18)</f>
        <v>42</v>
      </c>
      <c r="E19" s="90">
        <f>SUM(E8:E18)</f>
        <v>1</v>
      </c>
      <c r="F19" s="53"/>
    </row>
    <row r="20" spans="1:6" ht="4.5" customHeight="1">
      <c r="A20" s="54"/>
      <c r="B20" s="97"/>
      <c r="C20" s="55"/>
      <c r="D20" s="55"/>
      <c r="E20" s="55"/>
      <c r="F20" s="56"/>
    </row>
  </sheetData>
  <mergeCells count="2">
    <mergeCell ref="B3:I3"/>
    <mergeCell ref="B4:I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C11" sqref="C11"/>
    </sheetView>
  </sheetViews>
  <sheetFormatPr defaultColWidth="11.5546875" defaultRowHeight="13.2"/>
  <cols>
    <col min="1" max="1" width="0.88671875" customWidth="1"/>
    <col min="2" max="2" width="25" customWidth="1"/>
    <col min="3" max="3" width="23" customWidth="1"/>
    <col min="4" max="4" width="0.6640625" customWidth="1"/>
  </cols>
  <sheetData>
    <row r="1" spans="1:9">
      <c r="B1" s="100" t="s">
        <v>49</v>
      </c>
    </row>
    <row r="2" spans="1:9">
      <c r="B2" s="100"/>
    </row>
    <row r="3" spans="1:9" ht="13.8">
      <c r="B3" s="184" t="s">
        <v>47</v>
      </c>
      <c r="C3" s="184"/>
      <c r="D3" s="184"/>
      <c r="E3" s="184"/>
      <c r="F3" s="184"/>
      <c r="G3" s="184"/>
      <c r="H3" s="184"/>
      <c r="I3" s="184"/>
    </row>
    <row r="4" spans="1:9" ht="13.8">
      <c r="B4" s="184" t="s">
        <v>31</v>
      </c>
      <c r="C4" s="184"/>
      <c r="D4" s="184"/>
      <c r="E4" s="184"/>
      <c r="F4" s="184"/>
      <c r="G4" s="184"/>
      <c r="H4" s="184"/>
      <c r="I4" s="184"/>
    </row>
    <row r="7" spans="1:9" ht="4.5" customHeight="1">
      <c r="A7" s="80"/>
      <c r="B7" s="81"/>
      <c r="C7" s="81"/>
      <c r="D7" s="51"/>
    </row>
    <row r="8" spans="1:9" ht="34.5" customHeight="1">
      <c r="A8" s="52"/>
      <c r="B8" s="91" t="s">
        <v>51</v>
      </c>
      <c r="C8" s="90" t="s">
        <v>172</v>
      </c>
      <c r="D8" s="53"/>
    </row>
    <row r="9" spans="1:9" ht="20.25" customHeight="1">
      <c r="A9" s="52"/>
      <c r="B9" s="95" t="s">
        <v>17</v>
      </c>
      <c r="C9" s="77">
        <v>7</v>
      </c>
      <c r="D9" s="53"/>
    </row>
    <row r="10" spans="1:9" ht="20.25" customHeight="1">
      <c r="A10" s="52"/>
      <c r="B10" s="94" t="s">
        <v>22</v>
      </c>
      <c r="C10" s="78">
        <v>0</v>
      </c>
      <c r="D10" s="53"/>
    </row>
    <row r="11" spans="1:9" ht="20.25" customHeight="1">
      <c r="A11" s="52"/>
      <c r="B11" s="95" t="s">
        <v>173</v>
      </c>
      <c r="C11" s="77">
        <v>2</v>
      </c>
      <c r="D11" s="53"/>
    </row>
    <row r="12" spans="1:9" ht="20.25" customHeight="1">
      <c r="A12" s="52"/>
      <c r="B12" s="94" t="s">
        <v>174</v>
      </c>
      <c r="C12" s="78">
        <v>1</v>
      </c>
      <c r="D12" s="53"/>
    </row>
    <row r="13" spans="1:9" ht="20.25" customHeight="1">
      <c r="A13" s="52"/>
      <c r="B13" s="95" t="s">
        <v>175</v>
      </c>
      <c r="C13" s="77">
        <v>1</v>
      </c>
      <c r="D13" s="53"/>
    </row>
    <row r="14" spans="1:9" ht="20.25" customHeight="1">
      <c r="A14" s="52"/>
      <c r="B14" s="94" t="s">
        <v>176</v>
      </c>
      <c r="C14" s="78">
        <v>1</v>
      </c>
      <c r="D14" s="53"/>
    </row>
    <row r="15" spans="1:9" ht="20.25" customHeight="1">
      <c r="A15" s="52"/>
      <c r="B15" s="91" t="s">
        <v>20</v>
      </c>
      <c r="C15" s="76">
        <f>SUM(C9:C14)</f>
        <v>12</v>
      </c>
      <c r="D15" s="53"/>
    </row>
    <row r="16" spans="1:9" ht="3.75" customHeight="1">
      <c r="A16" s="54"/>
      <c r="B16" s="55"/>
      <c r="C16" s="55"/>
      <c r="D16" s="56"/>
    </row>
  </sheetData>
  <mergeCells count="2">
    <mergeCell ref="B3:I3"/>
    <mergeCell ref="B4:I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>
      <selection activeCell="G7" sqref="G7"/>
    </sheetView>
  </sheetViews>
  <sheetFormatPr defaultColWidth="11.44140625" defaultRowHeight="13.2"/>
  <cols>
    <col min="1" max="1" width="0.88671875" style="42" customWidth="1"/>
    <col min="2" max="2" width="23.5546875" style="42" customWidth="1"/>
    <col min="3" max="4" width="23.6640625" style="69" customWidth="1"/>
    <col min="5" max="5" width="0.5546875" style="42" customWidth="1"/>
    <col min="6" max="16384" width="11.44140625" style="42"/>
  </cols>
  <sheetData>
    <row r="1" spans="1:5">
      <c r="B1" s="100" t="s">
        <v>49</v>
      </c>
    </row>
    <row r="2" spans="1:5">
      <c r="B2" s="100"/>
    </row>
    <row r="3" spans="1:5" ht="13.8">
      <c r="B3" s="50" t="s">
        <v>32</v>
      </c>
      <c r="C3" s="66"/>
      <c r="D3" s="66"/>
    </row>
    <row r="4" spans="1:5" ht="13.8">
      <c r="B4" s="50" t="s">
        <v>31</v>
      </c>
      <c r="C4" s="66"/>
      <c r="D4" s="66"/>
    </row>
    <row r="5" spans="1:5">
      <c r="A5" s="63"/>
      <c r="B5" s="63"/>
      <c r="C5" s="66"/>
      <c r="D5" s="66"/>
    </row>
    <row r="6" spans="1:5" ht="2.25" customHeight="1">
      <c r="A6" s="64"/>
      <c r="B6" s="65"/>
      <c r="C6" s="67"/>
      <c r="D6" s="67"/>
      <c r="E6" s="57"/>
    </row>
    <row r="7" spans="1:5" ht="45" customHeight="1">
      <c r="A7" s="58"/>
      <c r="B7" s="91" t="s">
        <v>51</v>
      </c>
      <c r="C7" s="43" t="s">
        <v>120</v>
      </c>
      <c r="D7" s="43" t="s">
        <v>121</v>
      </c>
      <c r="E7" s="59"/>
    </row>
    <row r="8" spans="1:5" ht="19.5" customHeight="1">
      <c r="A8" s="58"/>
      <c r="B8" s="44" t="s">
        <v>17</v>
      </c>
      <c r="C8" s="45">
        <v>54</v>
      </c>
      <c r="D8" s="45">
        <v>26</v>
      </c>
      <c r="E8" s="59"/>
    </row>
    <row r="9" spans="1:5" ht="19.5" customHeight="1">
      <c r="A9" s="58"/>
      <c r="B9" s="46" t="s">
        <v>22</v>
      </c>
      <c r="C9" s="47">
        <v>17</v>
      </c>
      <c r="D9" s="47">
        <v>9</v>
      </c>
      <c r="E9" s="59"/>
    </row>
    <row r="10" spans="1:5" ht="19.5" customHeight="1">
      <c r="A10" s="58"/>
      <c r="B10" s="44" t="s">
        <v>177</v>
      </c>
      <c r="C10" s="45">
        <v>1</v>
      </c>
      <c r="D10" s="45">
        <v>0</v>
      </c>
      <c r="E10" s="59"/>
    </row>
    <row r="11" spans="1:5" ht="19.5" customHeight="1">
      <c r="A11" s="58"/>
      <c r="B11" s="46" t="s">
        <v>205</v>
      </c>
      <c r="C11" s="47">
        <v>1</v>
      </c>
      <c r="D11" s="47">
        <v>0</v>
      </c>
      <c r="E11" s="59"/>
    </row>
    <row r="12" spans="1:5" ht="19.5" customHeight="1">
      <c r="A12" s="58"/>
      <c r="B12" s="44" t="s">
        <v>180</v>
      </c>
      <c r="C12" s="45">
        <v>1</v>
      </c>
      <c r="D12" s="45">
        <v>1</v>
      </c>
      <c r="E12" s="59"/>
    </row>
    <row r="13" spans="1:5" ht="19.5" customHeight="1">
      <c r="A13" s="58"/>
      <c r="B13" s="46" t="s">
        <v>206</v>
      </c>
      <c r="C13" s="47">
        <v>1</v>
      </c>
      <c r="D13" s="47">
        <v>0</v>
      </c>
      <c r="E13" s="59"/>
    </row>
    <row r="14" spans="1:5" ht="19.5" customHeight="1">
      <c r="A14" s="58"/>
      <c r="B14" s="44" t="s">
        <v>182</v>
      </c>
      <c r="C14" s="45">
        <v>8</v>
      </c>
      <c r="D14" s="45">
        <v>0</v>
      </c>
      <c r="E14" s="59"/>
    </row>
    <row r="15" spans="1:5" ht="19.5" customHeight="1">
      <c r="A15" s="58"/>
      <c r="B15" s="46" t="s">
        <v>207</v>
      </c>
      <c r="C15" s="47">
        <v>0</v>
      </c>
      <c r="D15" s="47">
        <v>1</v>
      </c>
      <c r="E15" s="59"/>
    </row>
    <row r="16" spans="1:5" ht="19.5" customHeight="1">
      <c r="A16" s="58"/>
      <c r="B16" s="44" t="s">
        <v>188</v>
      </c>
      <c r="C16" s="45">
        <v>1</v>
      </c>
      <c r="D16" s="45">
        <v>0</v>
      </c>
      <c r="E16" s="59"/>
    </row>
    <row r="17" spans="1:5" ht="19.5" customHeight="1">
      <c r="A17" s="58"/>
      <c r="B17" s="46" t="s">
        <v>208</v>
      </c>
      <c r="C17" s="47">
        <v>0</v>
      </c>
      <c r="D17" s="47">
        <v>1</v>
      </c>
      <c r="E17" s="59"/>
    </row>
    <row r="18" spans="1:5" ht="19.5" customHeight="1">
      <c r="A18" s="58"/>
      <c r="B18" s="44" t="s">
        <v>190</v>
      </c>
      <c r="C18" s="45">
        <v>0</v>
      </c>
      <c r="D18" s="45">
        <v>1</v>
      </c>
      <c r="E18" s="59"/>
    </row>
    <row r="19" spans="1:5" ht="19.5" customHeight="1">
      <c r="A19" s="58"/>
      <c r="B19" s="46" t="s">
        <v>174</v>
      </c>
      <c r="C19" s="47">
        <v>1</v>
      </c>
      <c r="D19" s="47">
        <v>0</v>
      </c>
      <c r="E19" s="59"/>
    </row>
    <row r="20" spans="1:5" ht="19.5" customHeight="1">
      <c r="A20" s="58"/>
      <c r="B20" s="44" t="s">
        <v>209</v>
      </c>
      <c r="C20" s="45">
        <v>0</v>
      </c>
      <c r="D20" s="45">
        <v>1</v>
      </c>
      <c r="E20" s="59"/>
    </row>
    <row r="21" spans="1:5" ht="19.5" customHeight="1">
      <c r="A21" s="58"/>
      <c r="B21" s="46" t="s">
        <v>201</v>
      </c>
      <c r="C21" s="47">
        <v>1</v>
      </c>
      <c r="D21" s="47">
        <v>0</v>
      </c>
      <c r="E21" s="59"/>
    </row>
    <row r="22" spans="1:5" ht="19.5" customHeight="1">
      <c r="A22" s="58"/>
      <c r="B22" s="44" t="s">
        <v>202</v>
      </c>
      <c r="C22" s="45">
        <v>1</v>
      </c>
      <c r="D22" s="45">
        <v>0</v>
      </c>
      <c r="E22" s="59"/>
    </row>
    <row r="23" spans="1:5" ht="19.5" customHeight="1">
      <c r="A23" s="58"/>
      <c r="B23" s="46" t="s">
        <v>203</v>
      </c>
      <c r="C23" s="47">
        <v>0</v>
      </c>
      <c r="D23" s="47">
        <v>1</v>
      </c>
      <c r="E23" s="59"/>
    </row>
    <row r="24" spans="1:5" ht="19.5" customHeight="1">
      <c r="A24" s="58"/>
      <c r="B24" s="73" t="s">
        <v>14</v>
      </c>
      <c r="C24" s="73">
        <f>SUM(C8:C23)</f>
        <v>87</v>
      </c>
      <c r="D24" s="73">
        <f>SUM(D8:D23)</f>
        <v>41</v>
      </c>
      <c r="E24" s="59"/>
    </row>
    <row r="25" spans="1:5" ht="4.5" customHeight="1">
      <c r="A25" s="60"/>
      <c r="B25" s="68"/>
      <c r="C25" s="68"/>
      <c r="D25" s="61"/>
      <c r="E25" s="62"/>
    </row>
  </sheetData>
  <hyperlinks>
    <hyperlink ref="B1" location="'matr mast proc fam'!A1" display="Tornar taula principal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showGridLines="0" topLeftCell="A28" workbookViewId="0">
      <selection activeCell="G35" sqref="G35"/>
    </sheetView>
  </sheetViews>
  <sheetFormatPr defaultColWidth="11.5546875" defaultRowHeight="13.2"/>
  <cols>
    <col min="1" max="1" width="3.44140625" customWidth="1"/>
    <col min="2" max="2" width="0.6640625" customWidth="1"/>
    <col min="3" max="3" width="29.44140625" customWidth="1"/>
    <col min="4" max="4" width="24.33203125" customWidth="1"/>
    <col min="5" max="5" width="0.6640625" customWidth="1"/>
  </cols>
  <sheetData>
    <row r="1" spans="2:9">
      <c r="C1" s="100" t="s">
        <v>49</v>
      </c>
    </row>
    <row r="2" spans="2:9">
      <c r="C2" s="100"/>
    </row>
    <row r="3" spans="2:9" ht="13.8">
      <c r="C3" s="184" t="s">
        <v>43</v>
      </c>
      <c r="D3" s="184"/>
      <c r="E3" s="184"/>
      <c r="F3" s="184"/>
      <c r="G3" s="184"/>
      <c r="H3" s="184"/>
      <c r="I3" s="184"/>
    </row>
    <row r="4" spans="2:9" ht="13.8">
      <c r="C4" s="184" t="s">
        <v>31</v>
      </c>
      <c r="D4" s="184"/>
      <c r="E4" s="184"/>
      <c r="F4" s="184"/>
      <c r="G4" s="184"/>
      <c r="H4" s="184"/>
      <c r="I4" s="184"/>
    </row>
    <row r="6" spans="2:9" ht="3" customHeight="1">
      <c r="B6" s="80"/>
      <c r="C6" s="81"/>
      <c r="D6" s="81"/>
      <c r="E6" s="51"/>
    </row>
    <row r="7" spans="2:9" ht="33" customHeight="1">
      <c r="B7" s="52"/>
      <c r="C7" s="93" t="s">
        <v>51</v>
      </c>
      <c r="D7" s="90" t="s">
        <v>114</v>
      </c>
      <c r="E7" s="53"/>
    </row>
    <row r="8" spans="2:9" ht="18.75" customHeight="1">
      <c r="B8" s="52"/>
      <c r="C8" s="125" t="s">
        <v>17</v>
      </c>
      <c r="D8" s="47">
        <v>46</v>
      </c>
      <c r="E8" s="53"/>
    </row>
    <row r="9" spans="2:9" ht="18.75" customHeight="1">
      <c r="B9" s="52"/>
      <c r="C9" s="126" t="s">
        <v>22</v>
      </c>
      <c r="D9" s="45">
        <v>14</v>
      </c>
      <c r="E9" s="53"/>
    </row>
    <row r="10" spans="2:9" ht="18.75" customHeight="1">
      <c r="B10" s="52"/>
      <c r="C10" s="125" t="s">
        <v>177</v>
      </c>
      <c r="D10" s="47">
        <v>4</v>
      </c>
      <c r="E10" s="53"/>
    </row>
    <row r="11" spans="2:9" ht="18.75" customHeight="1">
      <c r="B11" s="52"/>
      <c r="C11" s="126" t="s">
        <v>178</v>
      </c>
      <c r="D11" s="45">
        <v>2</v>
      </c>
      <c r="E11" s="53"/>
    </row>
    <row r="12" spans="2:9" ht="18.75" customHeight="1">
      <c r="B12" s="52"/>
      <c r="C12" s="125" t="s">
        <v>179</v>
      </c>
      <c r="D12" s="47">
        <v>3</v>
      </c>
      <c r="E12" s="53"/>
    </row>
    <row r="13" spans="2:9" ht="18.75" customHeight="1">
      <c r="B13" s="52"/>
      <c r="C13" s="126" t="s">
        <v>180</v>
      </c>
      <c r="D13" s="45">
        <v>1</v>
      </c>
      <c r="E13" s="53"/>
    </row>
    <row r="14" spans="2:9" ht="18.75" customHeight="1">
      <c r="B14" s="52"/>
      <c r="C14" s="125" t="s">
        <v>173</v>
      </c>
      <c r="D14" s="47">
        <v>1</v>
      </c>
      <c r="E14" s="53"/>
    </row>
    <row r="15" spans="2:9" ht="18.75" customHeight="1">
      <c r="B15" s="52"/>
      <c r="C15" s="126" t="s">
        <v>181</v>
      </c>
      <c r="D15" s="45">
        <v>2</v>
      </c>
      <c r="E15" s="53"/>
    </row>
    <row r="16" spans="2:9" ht="18.75" customHeight="1">
      <c r="B16" s="52"/>
      <c r="C16" s="125" t="s">
        <v>182</v>
      </c>
      <c r="D16" s="47">
        <v>3</v>
      </c>
      <c r="E16" s="53"/>
    </row>
    <row r="17" spans="2:5" ht="18.75" customHeight="1">
      <c r="B17" s="52"/>
      <c r="C17" s="126" t="s">
        <v>183</v>
      </c>
      <c r="D17" s="45">
        <v>4</v>
      </c>
      <c r="E17" s="53"/>
    </row>
    <row r="18" spans="2:5" ht="18.75" customHeight="1">
      <c r="B18" s="52"/>
      <c r="C18" s="125" t="s">
        <v>184</v>
      </c>
      <c r="D18" s="47">
        <v>1</v>
      </c>
      <c r="E18" s="53"/>
    </row>
    <row r="19" spans="2:5" ht="18.75" customHeight="1">
      <c r="B19" s="52"/>
      <c r="C19" s="126" t="s">
        <v>185</v>
      </c>
      <c r="D19" s="45">
        <v>1</v>
      </c>
      <c r="E19" s="53"/>
    </row>
    <row r="20" spans="2:5" ht="18.75" customHeight="1">
      <c r="B20" s="52"/>
      <c r="C20" s="125" t="s">
        <v>186</v>
      </c>
      <c r="D20" s="47">
        <v>1</v>
      </c>
      <c r="E20" s="53"/>
    </row>
    <row r="21" spans="2:5" ht="18.75" customHeight="1">
      <c r="B21" s="52"/>
      <c r="C21" s="126" t="s">
        <v>187</v>
      </c>
      <c r="D21" s="45">
        <v>1</v>
      </c>
      <c r="E21" s="53"/>
    </row>
    <row r="22" spans="2:5" ht="18.75" customHeight="1">
      <c r="B22" s="52"/>
      <c r="C22" s="125" t="s">
        <v>188</v>
      </c>
      <c r="D22" s="47">
        <v>2</v>
      </c>
      <c r="E22" s="53"/>
    </row>
    <row r="23" spans="2:5" ht="18.75" customHeight="1">
      <c r="B23" s="52"/>
      <c r="C23" s="126" t="s">
        <v>189</v>
      </c>
      <c r="D23" s="45">
        <v>1</v>
      </c>
      <c r="E23" s="53"/>
    </row>
    <row r="24" spans="2:5" ht="18.75" customHeight="1">
      <c r="B24" s="52"/>
      <c r="C24" s="125" t="s">
        <v>190</v>
      </c>
      <c r="D24" s="47">
        <v>24</v>
      </c>
      <c r="E24" s="53"/>
    </row>
    <row r="25" spans="2:5" ht="18.75" customHeight="1">
      <c r="B25" s="52"/>
      <c r="C25" s="126" t="s">
        <v>191</v>
      </c>
      <c r="D25" s="45">
        <v>1</v>
      </c>
      <c r="E25" s="53"/>
    </row>
    <row r="26" spans="2:5" ht="18.75" customHeight="1">
      <c r="B26" s="52"/>
      <c r="C26" s="125" t="s">
        <v>192</v>
      </c>
      <c r="D26" s="47">
        <v>1</v>
      </c>
      <c r="E26" s="53"/>
    </row>
    <row r="27" spans="2:5" ht="18.75" customHeight="1">
      <c r="B27" s="52"/>
      <c r="C27" s="126" t="s">
        <v>193</v>
      </c>
      <c r="D27" s="45">
        <v>2</v>
      </c>
      <c r="E27" s="53"/>
    </row>
    <row r="28" spans="2:5" ht="18.75" customHeight="1">
      <c r="B28" s="52"/>
      <c r="C28" s="125" t="s">
        <v>174</v>
      </c>
      <c r="D28" s="47">
        <v>5</v>
      </c>
      <c r="E28" s="53"/>
    </row>
    <row r="29" spans="2:5" ht="18.75" customHeight="1">
      <c r="B29" s="52"/>
      <c r="C29" s="126" t="s">
        <v>194</v>
      </c>
      <c r="D29" s="45">
        <v>2</v>
      </c>
      <c r="E29" s="53"/>
    </row>
    <row r="30" spans="2:5" ht="18.75" customHeight="1">
      <c r="B30" s="52"/>
      <c r="C30" s="125" t="s">
        <v>195</v>
      </c>
      <c r="D30" s="47">
        <v>1</v>
      </c>
      <c r="E30" s="53"/>
    </row>
    <row r="31" spans="2:5" ht="18.75" customHeight="1">
      <c r="B31" s="52"/>
      <c r="C31" s="126" t="s">
        <v>176</v>
      </c>
      <c r="D31" s="45">
        <v>1</v>
      </c>
      <c r="E31" s="53"/>
    </row>
    <row r="32" spans="2:5" ht="18.75" customHeight="1">
      <c r="B32" s="52"/>
      <c r="C32" s="125" t="s">
        <v>196</v>
      </c>
      <c r="D32" s="47">
        <v>4</v>
      </c>
      <c r="E32" s="53"/>
    </row>
    <row r="33" spans="2:5" ht="18.75" customHeight="1">
      <c r="B33" s="52"/>
      <c r="C33" s="126" t="s">
        <v>197</v>
      </c>
      <c r="D33" s="45">
        <v>2</v>
      </c>
      <c r="E33" s="53"/>
    </row>
    <row r="34" spans="2:5" ht="18.75" customHeight="1">
      <c r="B34" s="52"/>
      <c r="C34" s="125" t="s">
        <v>198</v>
      </c>
      <c r="D34" s="47">
        <v>1</v>
      </c>
      <c r="E34" s="53"/>
    </row>
    <row r="35" spans="2:5" ht="18.75" customHeight="1">
      <c r="B35" s="52"/>
      <c r="C35" s="126" t="s">
        <v>199</v>
      </c>
      <c r="D35" s="45">
        <v>1</v>
      </c>
      <c r="E35" s="53"/>
    </row>
    <row r="36" spans="2:5" ht="18.75" customHeight="1">
      <c r="B36" s="52"/>
      <c r="C36" s="125" t="s">
        <v>200</v>
      </c>
      <c r="D36" s="47">
        <v>1</v>
      </c>
      <c r="E36" s="53"/>
    </row>
    <row r="37" spans="2:5" ht="18.75" customHeight="1">
      <c r="B37" s="52"/>
      <c r="C37" s="126" t="s">
        <v>201</v>
      </c>
      <c r="D37" s="45">
        <v>3</v>
      </c>
      <c r="E37" s="53"/>
    </row>
    <row r="38" spans="2:5" ht="18.75" customHeight="1">
      <c r="B38" s="52"/>
      <c r="C38" s="125" t="s">
        <v>202</v>
      </c>
      <c r="D38" s="47">
        <v>2</v>
      </c>
      <c r="E38" s="53"/>
    </row>
    <row r="39" spans="2:5" ht="18.75" customHeight="1">
      <c r="B39" s="52"/>
      <c r="C39" s="126" t="s">
        <v>203</v>
      </c>
      <c r="D39" s="45">
        <v>4</v>
      </c>
      <c r="E39" s="53"/>
    </row>
    <row r="40" spans="2:5" ht="18.75" customHeight="1">
      <c r="B40" s="52"/>
      <c r="C40" s="125" t="s">
        <v>204</v>
      </c>
      <c r="D40" s="47">
        <v>1</v>
      </c>
      <c r="E40" s="53"/>
    </row>
    <row r="41" spans="2:5" ht="18.75" customHeight="1">
      <c r="B41" s="52"/>
      <c r="C41" s="150" t="s">
        <v>14</v>
      </c>
      <c r="D41" s="139">
        <f>SUM(D8:D40)</f>
        <v>143</v>
      </c>
      <c r="E41" s="53"/>
    </row>
    <row r="42" spans="2:5" ht="2.25" customHeight="1">
      <c r="B42" s="54"/>
      <c r="C42" s="55"/>
      <c r="D42" s="55"/>
      <c r="E42" s="56"/>
    </row>
  </sheetData>
  <mergeCells count="2">
    <mergeCell ref="C3:I3"/>
    <mergeCell ref="C4:I4"/>
  </mergeCells>
  <hyperlinks>
    <hyperlink ref="C1" location="'matr mast proc fam'!A1" display="Tornar taula principal"/>
  </hyperlinks>
  <pageMargins left="0.7" right="0.7" top="0.75" bottom="0.75" header="0.3" footer="0.3"/>
  <webPublishItems count="1">
    <webPublishItem id="11981" divId="1_3_4_11981" sourceType="range" sourceRef="B6:E39" destinationFile="G:\GPAQ\GPAQ-COMU\Estadístiques internes\LLIBREDA\Lldades 2015\Taules\01 Docencia\1_3_4_820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J27" sqref="J27"/>
    </sheetView>
  </sheetViews>
  <sheetFormatPr defaultColWidth="11.5546875" defaultRowHeight="13.2"/>
  <cols>
    <col min="1" max="1" width="0.5546875" customWidth="1"/>
    <col min="2" max="2" width="19.5546875" customWidth="1"/>
    <col min="3" max="3" width="25.109375" customWidth="1"/>
    <col min="4" max="4" width="0.5546875" customWidth="1"/>
  </cols>
  <sheetData>
    <row r="1" spans="1:9">
      <c r="B1" s="100" t="s">
        <v>49</v>
      </c>
    </row>
    <row r="2" spans="1:9">
      <c r="B2" s="100"/>
    </row>
    <row r="3" spans="1:9" ht="13.8">
      <c r="B3" s="184" t="s">
        <v>44</v>
      </c>
      <c r="C3" s="184"/>
      <c r="D3" s="184"/>
      <c r="E3" s="184"/>
      <c r="F3" s="184"/>
      <c r="G3" s="184"/>
      <c r="H3" s="184"/>
      <c r="I3" s="184"/>
    </row>
    <row r="4" spans="1:9" ht="13.8">
      <c r="B4" s="184" t="s">
        <v>31</v>
      </c>
      <c r="C4" s="184"/>
      <c r="D4" s="184"/>
      <c r="E4" s="184"/>
      <c r="F4" s="184"/>
      <c r="G4" s="184"/>
      <c r="H4" s="184"/>
      <c r="I4" s="184"/>
    </row>
    <row r="6" spans="1:9" ht="3.75" customHeight="1">
      <c r="A6" s="80"/>
      <c r="B6" s="81"/>
      <c r="C6" s="81"/>
      <c r="D6" s="51"/>
    </row>
    <row r="7" spans="1:9" ht="26.4">
      <c r="A7" s="52"/>
      <c r="B7" s="91" t="s">
        <v>51</v>
      </c>
      <c r="C7" s="90" t="s">
        <v>21</v>
      </c>
      <c r="D7" s="53"/>
    </row>
    <row r="8" spans="1:9" ht="18.75" customHeight="1">
      <c r="A8" s="52"/>
      <c r="B8" s="44" t="s">
        <v>17</v>
      </c>
      <c r="C8" s="45">
        <v>6</v>
      </c>
      <c r="D8" s="53"/>
    </row>
    <row r="9" spans="1:9" ht="18.75" customHeight="1">
      <c r="A9" s="52"/>
      <c r="B9" s="46" t="s">
        <v>22</v>
      </c>
      <c r="C9" s="47">
        <v>0</v>
      </c>
      <c r="D9" s="53"/>
    </row>
    <row r="10" spans="1:9" ht="18.75" customHeight="1">
      <c r="A10" s="52"/>
      <c r="B10" s="44" t="s">
        <v>23</v>
      </c>
      <c r="C10" s="45">
        <v>1</v>
      </c>
      <c r="D10" s="53"/>
    </row>
    <row r="11" spans="1:9" ht="18.75" customHeight="1">
      <c r="A11" s="52"/>
      <c r="B11" s="46" t="s">
        <v>24</v>
      </c>
      <c r="C11" s="47">
        <v>15</v>
      </c>
      <c r="D11" s="53"/>
    </row>
    <row r="12" spans="1:9" ht="18.75" customHeight="1">
      <c r="A12" s="52"/>
      <c r="B12" s="44" t="s">
        <v>25</v>
      </c>
      <c r="C12" s="45">
        <v>1</v>
      </c>
      <c r="D12" s="53"/>
    </row>
    <row r="13" spans="1:9" ht="18.75" customHeight="1">
      <c r="A13" s="52"/>
      <c r="B13" s="46" t="s">
        <v>26</v>
      </c>
      <c r="C13" s="47">
        <v>1</v>
      </c>
      <c r="D13" s="53"/>
    </row>
    <row r="14" spans="1:9" ht="19.5" customHeight="1">
      <c r="A14" s="52"/>
      <c r="B14" s="151" t="s">
        <v>20</v>
      </c>
      <c r="C14" s="135">
        <f>SUM(C8:C13)</f>
        <v>24</v>
      </c>
      <c r="D14" s="53"/>
    </row>
    <row r="15" spans="1:9" ht="3.75" customHeight="1">
      <c r="A15" s="54"/>
      <c r="B15" s="55"/>
      <c r="C15" s="55"/>
      <c r="D15" s="56"/>
    </row>
  </sheetData>
  <mergeCells count="2">
    <mergeCell ref="B3:I3"/>
    <mergeCell ref="B4:I4"/>
  </mergeCells>
  <hyperlinks>
    <hyperlink ref="B1" location="'matr mast proc fam'!A1" display="Tornar taula principal"/>
  </hyperlinks>
  <pageMargins left="0.7" right="0.7" top="0.75" bottom="0.75" header="0.3" footer="0.3"/>
  <webPublishItems count="1">
    <webPublishItem id="14755" divId="1_3_4_14755" sourceType="range" sourceRef="A6:D14" destinationFile="G:\GPAQ\GPAQ-COMU\Estadístiques internes\LLIBREDA\Lldades 2015\Taules\01 Docencia\1_3_4_860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selection activeCell="B1" sqref="B1"/>
    </sheetView>
  </sheetViews>
  <sheetFormatPr defaultColWidth="11.5546875" defaultRowHeight="13.2"/>
  <cols>
    <col min="1" max="1" width="0.5546875" customWidth="1"/>
    <col min="2" max="2" width="35.6640625" customWidth="1"/>
    <col min="3" max="3" width="20.5546875" style="82" customWidth="1"/>
    <col min="4" max="4" width="1.109375" customWidth="1"/>
    <col min="6" max="6" width="18" customWidth="1"/>
  </cols>
  <sheetData>
    <row r="1" spans="1:7">
      <c r="A1" s="42"/>
      <c r="B1" s="100" t="s">
        <v>49</v>
      </c>
    </row>
    <row r="3" spans="1:7" ht="13.8">
      <c r="B3" s="184" t="s">
        <v>48</v>
      </c>
      <c r="C3" s="184"/>
      <c r="D3" s="184"/>
      <c r="E3" s="184"/>
      <c r="F3" s="184"/>
      <c r="G3" s="184"/>
    </row>
    <row r="6" spans="1:7" ht="6" customHeight="1">
      <c r="A6" s="80"/>
      <c r="B6" s="81"/>
      <c r="C6" s="98"/>
      <c r="D6" s="51"/>
    </row>
    <row r="7" spans="1:7" ht="18" customHeight="1">
      <c r="A7" s="52"/>
      <c r="B7" s="91" t="s">
        <v>51</v>
      </c>
      <c r="C7" s="76" t="s">
        <v>20</v>
      </c>
      <c r="D7" s="53"/>
    </row>
    <row r="8" spans="1:7" ht="18" customHeight="1">
      <c r="A8" s="52"/>
      <c r="B8" s="95" t="s">
        <v>223</v>
      </c>
      <c r="C8" s="77">
        <v>2491</v>
      </c>
      <c r="D8" s="53"/>
    </row>
    <row r="9" spans="1:7" ht="18" customHeight="1">
      <c r="A9" s="52"/>
      <c r="B9" s="94" t="s">
        <v>224</v>
      </c>
      <c r="C9" s="78">
        <v>464</v>
      </c>
      <c r="D9" s="53"/>
    </row>
    <row r="10" spans="1:7" ht="18" customHeight="1">
      <c r="A10" s="52"/>
      <c r="B10" s="95" t="s">
        <v>177</v>
      </c>
      <c r="C10" s="77">
        <f>19+4</f>
        <v>23</v>
      </c>
      <c r="D10" s="53"/>
    </row>
    <row r="11" spans="1:7" ht="18" customHeight="1">
      <c r="A11" s="52"/>
      <c r="B11" s="94" t="s">
        <v>227</v>
      </c>
      <c r="C11" s="78">
        <v>8</v>
      </c>
      <c r="D11" s="53"/>
    </row>
    <row r="12" spans="1:7" ht="18" customHeight="1">
      <c r="A12" s="52"/>
      <c r="B12" s="95" t="s">
        <v>210</v>
      </c>
      <c r="C12" s="77">
        <v>3</v>
      </c>
      <c r="D12" s="53"/>
    </row>
    <row r="13" spans="1:7" ht="18" customHeight="1">
      <c r="A13" s="52"/>
      <c r="B13" s="94" t="s">
        <v>205</v>
      </c>
      <c r="C13" s="78">
        <v>11</v>
      </c>
      <c r="D13" s="53"/>
    </row>
    <row r="14" spans="1:7" ht="18" customHeight="1">
      <c r="A14" s="52"/>
      <c r="B14" s="95" t="s">
        <v>261</v>
      </c>
      <c r="C14" s="77">
        <v>1</v>
      </c>
      <c r="D14" s="53"/>
    </row>
    <row r="15" spans="1:7" ht="18" customHeight="1">
      <c r="A15" s="52"/>
      <c r="B15" s="94" t="s">
        <v>245</v>
      </c>
      <c r="C15" s="78">
        <v>2</v>
      </c>
      <c r="D15" s="53"/>
    </row>
    <row r="16" spans="1:7" ht="18" customHeight="1">
      <c r="A16" s="52"/>
      <c r="B16" s="95" t="s">
        <v>178</v>
      </c>
      <c r="C16" s="77">
        <f>2+2</f>
        <v>4</v>
      </c>
      <c r="D16" s="53"/>
    </row>
    <row r="17" spans="1:4" ht="18" customHeight="1">
      <c r="A17" s="52"/>
      <c r="B17" s="94" t="s">
        <v>211</v>
      </c>
      <c r="C17" s="78">
        <v>3</v>
      </c>
      <c r="D17" s="53"/>
    </row>
    <row r="18" spans="1:4" ht="18" customHeight="1">
      <c r="A18" s="52"/>
      <c r="B18" s="95" t="s">
        <v>212</v>
      </c>
      <c r="C18" s="77">
        <v>6</v>
      </c>
      <c r="D18" s="53"/>
    </row>
    <row r="19" spans="1:4" ht="18" customHeight="1">
      <c r="A19" s="52"/>
      <c r="B19" s="94" t="s">
        <v>246</v>
      </c>
      <c r="C19" s="78">
        <v>1</v>
      </c>
      <c r="D19" s="53"/>
    </row>
    <row r="20" spans="1:4" ht="18" customHeight="1">
      <c r="A20" s="52"/>
      <c r="B20" s="95" t="s">
        <v>179</v>
      </c>
      <c r="C20" s="77">
        <f>12+3</f>
        <v>15</v>
      </c>
      <c r="D20" s="53"/>
    </row>
    <row r="21" spans="1:4" ht="18" customHeight="1">
      <c r="A21" s="52"/>
      <c r="B21" s="94" t="s">
        <v>213</v>
      </c>
      <c r="C21" s="78">
        <v>2</v>
      </c>
      <c r="D21" s="53"/>
    </row>
    <row r="22" spans="1:4" ht="18" customHeight="1">
      <c r="A22" s="52"/>
      <c r="B22" s="95" t="s">
        <v>238</v>
      </c>
      <c r="C22" s="77">
        <v>5</v>
      </c>
      <c r="D22" s="53"/>
    </row>
    <row r="23" spans="1:4" ht="18" customHeight="1">
      <c r="A23" s="52"/>
      <c r="B23" s="94" t="s">
        <v>180</v>
      </c>
      <c r="C23" s="78">
        <f>46+1</f>
        <v>47</v>
      </c>
      <c r="D23" s="53"/>
    </row>
    <row r="24" spans="1:4" ht="18" customHeight="1">
      <c r="A24" s="52"/>
      <c r="B24" s="95" t="s">
        <v>231</v>
      </c>
      <c r="C24" s="77">
        <v>1</v>
      </c>
      <c r="D24" s="53"/>
    </row>
    <row r="25" spans="1:4" ht="18" customHeight="1">
      <c r="A25" s="52"/>
      <c r="B25" s="94" t="s">
        <v>173</v>
      </c>
      <c r="C25" s="78">
        <f>6+3</f>
        <v>9</v>
      </c>
      <c r="D25" s="53"/>
    </row>
    <row r="26" spans="1:4" ht="18" customHeight="1">
      <c r="A26" s="52"/>
      <c r="B26" s="95" t="s">
        <v>247</v>
      </c>
      <c r="C26" s="77">
        <v>1</v>
      </c>
      <c r="D26" s="53"/>
    </row>
    <row r="27" spans="1:4" ht="18" customHeight="1">
      <c r="A27" s="52"/>
      <c r="B27" s="94" t="s">
        <v>232</v>
      </c>
      <c r="C27" s="78">
        <v>3</v>
      </c>
      <c r="D27" s="53"/>
    </row>
    <row r="28" spans="1:4" ht="18" customHeight="1">
      <c r="A28" s="52"/>
      <c r="B28" s="95" t="s">
        <v>228</v>
      </c>
      <c r="C28" s="77">
        <v>1</v>
      </c>
      <c r="D28" s="53"/>
    </row>
    <row r="29" spans="1:4" ht="18" customHeight="1">
      <c r="A29" s="52"/>
      <c r="B29" s="94" t="s">
        <v>206</v>
      </c>
      <c r="C29" s="78">
        <v>103</v>
      </c>
      <c r="D29" s="53"/>
    </row>
    <row r="30" spans="1:4" ht="18" customHeight="1">
      <c r="A30" s="52"/>
      <c r="B30" s="95" t="s">
        <v>181</v>
      </c>
      <c r="C30" s="77">
        <f>4+2</f>
        <v>6</v>
      </c>
      <c r="D30" s="53"/>
    </row>
    <row r="31" spans="1:4" ht="18" customHeight="1">
      <c r="A31" s="52"/>
      <c r="B31" s="94" t="s">
        <v>182</v>
      </c>
      <c r="C31" s="78">
        <f>109+4</f>
        <v>113</v>
      </c>
      <c r="D31" s="53"/>
    </row>
    <row r="32" spans="1:4" ht="18" customHeight="1">
      <c r="A32" s="52"/>
      <c r="B32" s="95" t="s">
        <v>183</v>
      </c>
      <c r="C32" s="77">
        <f>4+4</f>
        <v>8</v>
      </c>
      <c r="D32" s="53"/>
    </row>
    <row r="33" spans="1:4" ht="18" customHeight="1">
      <c r="A33" s="52"/>
      <c r="B33" s="94" t="s">
        <v>257</v>
      </c>
      <c r="C33" s="78">
        <v>1</v>
      </c>
      <c r="D33" s="53"/>
    </row>
    <row r="34" spans="1:4" ht="18" customHeight="1">
      <c r="A34" s="52"/>
      <c r="B34" s="95" t="s">
        <v>248</v>
      </c>
      <c r="C34" s="77">
        <v>1</v>
      </c>
      <c r="D34" s="53"/>
    </row>
    <row r="35" spans="1:4" ht="18" customHeight="1">
      <c r="A35" s="52"/>
      <c r="B35" s="94" t="s">
        <v>184</v>
      </c>
      <c r="C35" s="78">
        <v>1</v>
      </c>
      <c r="D35" s="53"/>
    </row>
    <row r="36" spans="1:4" ht="18" customHeight="1">
      <c r="A36" s="52"/>
      <c r="B36" s="95" t="s">
        <v>185</v>
      </c>
      <c r="C36" s="77">
        <v>9</v>
      </c>
      <c r="D36" s="53"/>
    </row>
    <row r="37" spans="1:4" ht="18" customHeight="1">
      <c r="A37" s="52"/>
      <c r="B37" s="94" t="s">
        <v>239</v>
      </c>
      <c r="C37" s="78">
        <v>2</v>
      </c>
      <c r="D37" s="53"/>
    </row>
    <row r="38" spans="1:4" ht="18" customHeight="1">
      <c r="A38" s="52"/>
      <c r="B38" s="95" t="s">
        <v>262</v>
      </c>
      <c r="C38" s="77">
        <v>1</v>
      </c>
      <c r="D38" s="53"/>
    </row>
    <row r="39" spans="1:4" ht="18" customHeight="1">
      <c r="A39" s="52"/>
      <c r="B39" s="94" t="s">
        <v>207</v>
      </c>
      <c r="C39" s="78">
        <v>1</v>
      </c>
      <c r="D39" s="53"/>
    </row>
    <row r="40" spans="1:4" ht="18" customHeight="1">
      <c r="A40" s="52"/>
      <c r="B40" s="95" t="s">
        <v>233</v>
      </c>
      <c r="C40" s="77">
        <v>3</v>
      </c>
      <c r="D40" s="53"/>
    </row>
    <row r="41" spans="1:4" ht="18" customHeight="1">
      <c r="A41" s="52"/>
      <c r="B41" s="94" t="s">
        <v>186</v>
      </c>
      <c r="C41" s="78">
        <v>24</v>
      </c>
      <c r="D41" s="53"/>
    </row>
    <row r="42" spans="1:4" ht="18" customHeight="1">
      <c r="A42" s="52"/>
      <c r="B42" s="95" t="s">
        <v>187</v>
      </c>
      <c r="C42" s="77">
        <v>2</v>
      </c>
      <c r="D42" s="53"/>
    </row>
    <row r="43" spans="1:4" ht="18" customHeight="1">
      <c r="A43" s="52"/>
      <c r="B43" s="94" t="s">
        <v>188</v>
      </c>
      <c r="C43" s="78">
        <v>29</v>
      </c>
      <c r="D43" s="53"/>
    </row>
    <row r="44" spans="1:4" ht="18" customHeight="1">
      <c r="A44" s="52"/>
      <c r="B44" s="95" t="s">
        <v>234</v>
      </c>
      <c r="C44" s="77">
        <v>1</v>
      </c>
      <c r="D44" s="53"/>
    </row>
    <row r="45" spans="1:4" ht="18" customHeight="1">
      <c r="A45" s="52"/>
      <c r="B45" s="94" t="s">
        <v>208</v>
      </c>
      <c r="C45" s="78">
        <v>1</v>
      </c>
      <c r="D45" s="53"/>
    </row>
    <row r="46" spans="1:4" ht="18" customHeight="1">
      <c r="A46" s="52"/>
      <c r="B46" s="95" t="s">
        <v>189</v>
      </c>
      <c r="C46" s="77">
        <v>2</v>
      </c>
      <c r="D46" s="53"/>
    </row>
    <row r="47" spans="1:4" ht="18" customHeight="1">
      <c r="A47" s="52"/>
      <c r="B47" s="94" t="s">
        <v>190</v>
      </c>
      <c r="C47" s="78">
        <f>35+24</f>
        <v>59</v>
      </c>
      <c r="D47" s="53"/>
    </row>
    <row r="48" spans="1:4" ht="18" customHeight="1">
      <c r="A48" s="52"/>
      <c r="B48" s="95" t="s">
        <v>191</v>
      </c>
      <c r="C48" s="77">
        <v>2</v>
      </c>
      <c r="D48" s="53"/>
    </row>
    <row r="49" spans="1:4" ht="18" customHeight="1">
      <c r="A49" s="52"/>
      <c r="B49" s="94" t="s">
        <v>214</v>
      </c>
      <c r="C49" s="78">
        <v>1</v>
      </c>
      <c r="D49" s="53"/>
    </row>
    <row r="50" spans="1:4" ht="18" customHeight="1">
      <c r="A50" s="52"/>
      <c r="B50" s="95" t="s">
        <v>258</v>
      </c>
      <c r="C50" s="77">
        <v>1</v>
      </c>
      <c r="D50" s="53"/>
    </row>
    <row r="51" spans="1:4" ht="18" customHeight="1">
      <c r="A51" s="52"/>
      <c r="B51" s="94" t="s">
        <v>192</v>
      </c>
      <c r="C51" s="78">
        <v>1</v>
      </c>
      <c r="D51" s="53"/>
    </row>
    <row r="52" spans="1:4" ht="18" customHeight="1">
      <c r="A52" s="52"/>
      <c r="B52" s="95" t="s">
        <v>215</v>
      </c>
      <c r="C52" s="77">
        <v>3</v>
      </c>
      <c r="D52" s="53"/>
    </row>
    <row r="53" spans="1:4" ht="18" customHeight="1">
      <c r="A53" s="52"/>
      <c r="B53" s="94" t="s">
        <v>216</v>
      </c>
      <c r="C53" s="78">
        <v>2</v>
      </c>
      <c r="D53" s="53"/>
    </row>
    <row r="54" spans="1:4" ht="18" customHeight="1">
      <c r="A54" s="52"/>
      <c r="B54" s="95" t="s">
        <v>193</v>
      </c>
      <c r="C54" s="77">
        <v>3</v>
      </c>
      <c r="D54" s="53"/>
    </row>
    <row r="55" spans="1:4" ht="18" customHeight="1">
      <c r="A55" s="52"/>
      <c r="B55" s="94" t="s">
        <v>240</v>
      </c>
      <c r="C55" s="78">
        <v>5</v>
      </c>
      <c r="D55" s="53"/>
    </row>
    <row r="56" spans="1:4" ht="18" customHeight="1">
      <c r="A56" s="52"/>
      <c r="B56" s="95" t="s">
        <v>259</v>
      </c>
      <c r="C56" s="77">
        <v>3</v>
      </c>
      <c r="D56" s="53"/>
    </row>
    <row r="57" spans="1:4" ht="18" customHeight="1">
      <c r="A57" s="52"/>
      <c r="B57" s="94" t="s">
        <v>174</v>
      </c>
      <c r="C57" s="78">
        <f>91+21</f>
        <v>112</v>
      </c>
      <c r="D57" s="53"/>
    </row>
    <row r="58" spans="1:4" ht="18" customHeight="1">
      <c r="A58" s="52"/>
      <c r="B58" s="95" t="s">
        <v>249</v>
      </c>
      <c r="C58" s="77">
        <v>1</v>
      </c>
      <c r="D58" s="53"/>
    </row>
    <row r="59" spans="1:4" ht="18" customHeight="1">
      <c r="A59" s="52"/>
      <c r="B59" s="94" t="s">
        <v>235</v>
      </c>
      <c r="C59" s="78">
        <v>2</v>
      </c>
      <c r="D59" s="53"/>
    </row>
    <row r="60" spans="1:4" ht="18" customHeight="1">
      <c r="A60" s="52"/>
      <c r="B60" s="95" t="s">
        <v>175</v>
      </c>
      <c r="C60" s="77">
        <v>2</v>
      </c>
      <c r="D60" s="53"/>
    </row>
    <row r="61" spans="1:4" ht="18" customHeight="1">
      <c r="A61" s="52"/>
      <c r="B61" s="94" t="s">
        <v>260</v>
      </c>
      <c r="C61" s="78">
        <v>2</v>
      </c>
      <c r="D61" s="53"/>
    </row>
    <row r="62" spans="1:4" ht="18" customHeight="1">
      <c r="A62" s="52"/>
      <c r="B62" s="95" t="s">
        <v>263</v>
      </c>
      <c r="C62" s="77">
        <v>1</v>
      </c>
      <c r="D62" s="53"/>
    </row>
    <row r="63" spans="1:4" ht="18" customHeight="1">
      <c r="A63" s="52"/>
      <c r="B63" s="94" t="s">
        <v>194</v>
      </c>
      <c r="C63" s="78">
        <v>4</v>
      </c>
      <c r="D63" s="53"/>
    </row>
    <row r="64" spans="1:4" ht="18" customHeight="1">
      <c r="A64" s="52"/>
      <c r="B64" s="95" t="s">
        <v>195</v>
      </c>
      <c r="C64" s="77">
        <v>11</v>
      </c>
      <c r="D64" s="53"/>
    </row>
    <row r="65" spans="1:4" ht="18" customHeight="1">
      <c r="A65" s="52"/>
      <c r="B65" s="94" t="s">
        <v>176</v>
      </c>
      <c r="C65" s="78">
        <v>5</v>
      </c>
      <c r="D65" s="53"/>
    </row>
    <row r="66" spans="1:4" ht="18" customHeight="1">
      <c r="A66" s="52"/>
      <c r="B66" s="95" t="s">
        <v>217</v>
      </c>
      <c r="C66" s="77">
        <v>1</v>
      </c>
      <c r="D66" s="53"/>
    </row>
    <row r="67" spans="1:4" ht="18" customHeight="1">
      <c r="A67" s="52"/>
      <c r="B67" s="94" t="s">
        <v>218</v>
      </c>
      <c r="C67" s="78">
        <v>37</v>
      </c>
      <c r="D67" s="53"/>
    </row>
    <row r="68" spans="1:4" ht="18" customHeight="1">
      <c r="A68" s="52"/>
      <c r="B68" s="95" t="s">
        <v>196</v>
      </c>
      <c r="C68" s="77">
        <v>9</v>
      </c>
      <c r="D68" s="53"/>
    </row>
    <row r="69" spans="1:4" ht="18" customHeight="1">
      <c r="A69" s="52"/>
      <c r="B69" s="94" t="s">
        <v>197</v>
      </c>
      <c r="C69" s="78">
        <v>4</v>
      </c>
      <c r="D69" s="53"/>
    </row>
    <row r="70" spans="1:4" ht="18" customHeight="1">
      <c r="A70" s="52"/>
      <c r="B70" s="95" t="s">
        <v>219</v>
      </c>
      <c r="C70" s="77">
        <v>2</v>
      </c>
      <c r="D70" s="53"/>
    </row>
    <row r="71" spans="1:4" ht="18" customHeight="1">
      <c r="A71" s="52"/>
      <c r="B71" s="94" t="s">
        <v>250</v>
      </c>
      <c r="C71" s="78">
        <v>1</v>
      </c>
      <c r="D71" s="53"/>
    </row>
    <row r="72" spans="1:4" ht="18" customHeight="1">
      <c r="A72" s="52"/>
      <c r="B72" s="95" t="s">
        <v>241</v>
      </c>
      <c r="C72" s="77">
        <v>3</v>
      </c>
      <c r="D72" s="53"/>
    </row>
    <row r="73" spans="1:4" ht="18" customHeight="1">
      <c r="A73" s="52"/>
      <c r="B73" s="94" t="s">
        <v>220</v>
      </c>
      <c r="C73" s="78">
        <v>7</v>
      </c>
      <c r="D73" s="53"/>
    </row>
    <row r="74" spans="1:4" ht="18" customHeight="1">
      <c r="A74" s="52"/>
      <c r="B74" s="95" t="s">
        <v>221</v>
      </c>
      <c r="C74" s="77">
        <v>1</v>
      </c>
      <c r="D74" s="53"/>
    </row>
    <row r="75" spans="1:4" ht="18" customHeight="1">
      <c r="A75" s="52"/>
      <c r="B75" s="94" t="s">
        <v>198</v>
      </c>
      <c r="C75" s="78">
        <v>4</v>
      </c>
      <c r="D75" s="53"/>
    </row>
    <row r="76" spans="1:4" ht="18" customHeight="1">
      <c r="A76" s="52"/>
      <c r="B76" s="95" t="s">
        <v>251</v>
      </c>
      <c r="C76" s="77">
        <v>1</v>
      </c>
      <c r="D76" s="53"/>
    </row>
    <row r="77" spans="1:4" ht="18" customHeight="1">
      <c r="A77" s="52"/>
      <c r="B77" s="94" t="s">
        <v>252</v>
      </c>
      <c r="C77" s="78">
        <v>1</v>
      </c>
      <c r="D77" s="53"/>
    </row>
    <row r="78" spans="1:4" ht="18" customHeight="1">
      <c r="A78" s="52"/>
      <c r="B78" s="95" t="s">
        <v>253</v>
      </c>
      <c r="C78" s="77">
        <v>2</v>
      </c>
      <c r="D78" s="53"/>
    </row>
    <row r="79" spans="1:4" ht="18" customHeight="1">
      <c r="A79" s="52"/>
      <c r="B79" s="94" t="s">
        <v>254</v>
      </c>
      <c r="C79" s="78">
        <v>1</v>
      </c>
      <c r="D79" s="53"/>
    </row>
    <row r="80" spans="1:4" ht="18" customHeight="1">
      <c r="A80" s="52"/>
      <c r="B80" s="95" t="s">
        <v>199</v>
      </c>
      <c r="C80" s="77">
        <v>1</v>
      </c>
      <c r="D80" s="53"/>
    </row>
    <row r="81" spans="1:4" ht="18" customHeight="1">
      <c r="A81" s="52"/>
      <c r="B81" s="94" t="s">
        <v>222</v>
      </c>
      <c r="C81" s="78">
        <v>10</v>
      </c>
      <c r="D81" s="53"/>
    </row>
    <row r="82" spans="1:4" ht="18" customHeight="1">
      <c r="A82" s="52"/>
      <c r="B82" s="95" t="s">
        <v>242</v>
      </c>
      <c r="C82" s="77">
        <v>1</v>
      </c>
      <c r="D82" s="53"/>
    </row>
    <row r="83" spans="1:4" ht="18" customHeight="1">
      <c r="A83" s="52"/>
      <c r="B83" s="94" t="s">
        <v>209</v>
      </c>
      <c r="C83" s="78">
        <v>5</v>
      </c>
      <c r="D83" s="53"/>
    </row>
    <row r="84" spans="1:4" ht="18" customHeight="1">
      <c r="A84" s="52"/>
      <c r="B84" s="95" t="s">
        <v>200</v>
      </c>
      <c r="C84" s="77">
        <v>1</v>
      </c>
      <c r="D84" s="53"/>
    </row>
    <row r="85" spans="1:4" ht="18" customHeight="1">
      <c r="A85" s="52"/>
      <c r="B85" s="94" t="s">
        <v>201</v>
      </c>
      <c r="C85" s="78">
        <v>61</v>
      </c>
      <c r="D85" s="53"/>
    </row>
    <row r="86" spans="1:4" ht="18" customHeight="1">
      <c r="A86" s="52"/>
      <c r="B86" s="95" t="s">
        <v>255</v>
      </c>
      <c r="C86" s="77">
        <v>1</v>
      </c>
      <c r="D86" s="53"/>
    </row>
    <row r="87" spans="1:4" ht="18" customHeight="1">
      <c r="A87" s="52"/>
      <c r="B87" s="94" t="s">
        <v>202</v>
      </c>
      <c r="C87" s="78">
        <v>15</v>
      </c>
      <c r="D87" s="53"/>
    </row>
    <row r="88" spans="1:4" ht="18" customHeight="1">
      <c r="A88" s="52"/>
      <c r="B88" s="95" t="s">
        <v>203</v>
      </c>
      <c r="C88" s="77">
        <v>32</v>
      </c>
      <c r="D88" s="53"/>
    </row>
    <row r="89" spans="1:4" ht="18" customHeight="1">
      <c r="A89" s="52"/>
      <c r="B89" s="94" t="s">
        <v>204</v>
      </c>
      <c r="C89" s="78">
        <v>2</v>
      </c>
      <c r="D89" s="53"/>
    </row>
    <row r="90" spans="1:4" ht="18" customHeight="1">
      <c r="A90" s="52"/>
      <c r="B90" s="134" t="s">
        <v>14</v>
      </c>
      <c r="C90" s="135">
        <f>SUM(C8:C89)</f>
        <v>3832</v>
      </c>
      <c r="D90" s="53"/>
    </row>
    <row r="91" spans="1:4" ht="3.75" customHeight="1">
      <c r="A91" s="54"/>
      <c r="B91" s="55"/>
      <c r="C91" s="99"/>
      <c r="D91" s="56"/>
    </row>
  </sheetData>
  <mergeCells count="1">
    <mergeCell ref="B3:G3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G24" sqref="G24"/>
    </sheetView>
  </sheetViews>
  <sheetFormatPr defaultColWidth="11.5546875" defaultRowHeight="13.2"/>
  <cols>
    <col min="1" max="1" width="0.6640625" customWidth="1"/>
    <col min="2" max="2" width="25.5546875" bestFit="1" customWidth="1"/>
    <col min="3" max="7" width="18.109375" customWidth="1"/>
    <col min="8" max="8" width="0.5546875" customWidth="1"/>
  </cols>
  <sheetData>
    <row r="1" spans="1:12">
      <c r="B1" s="100" t="s">
        <v>49</v>
      </c>
    </row>
    <row r="2" spans="1:12">
      <c r="B2" s="100"/>
    </row>
    <row r="3" spans="1:12" ht="13.8">
      <c r="B3" s="184" t="s">
        <v>226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3.8">
      <c r="B4" s="184" t="s">
        <v>31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6" spans="1:12" ht="5.25" customHeight="1">
      <c r="A6" s="80"/>
      <c r="B6" s="81"/>
      <c r="C6" s="81"/>
      <c r="D6" s="81"/>
      <c r="E6" s="81"/>
      <c r="F6" s="81"/>
      <c r="G6" s="81"/>
      <c r="H6" s="51"/>
    </row>
    <row r="7" spans="1:12" ht="54.75" customHeight="1">
      <c r="A7" s="52"/>
      <c r="B7" s="93" t="s">
        <v>51</v>
      </c>
      <c r="C7" s="90" t="s">
        <v>122</v>
      </c>
      <c r="D7" s="90" t="s">
        <v>123</v>
      </c>
      <c r="E7" s="90" t="s">
        <v>124</v>
      </c>
      <c r="F7" s="90" t="s">
        <v>125</v>
      </c>
      <c r="G7" s="90" t="s">
        <v>126</v>
      </c>
      <c r="H7" s="53"/>
    </row>
    <row r="8" spans="1:12" ht="21" customHeight="1">
      <c r="A8" s="52"/>
      <c r="B8" s="125" t="s">
        <v>223</v>
      </c>
      <c r="C8" s="47">
        <v>114</v>
      </c>
      <c r="D8" s="47">
        <v>47</v>
      </c>
      <c r="E8" s="47">
        <v>9</v>
      </c>
      <c r="F8" s="47">
        <v>161</v>
      </c>
      <c r="G8" s="47">
        <v>211</v>
      </c>
      <c r="H8" s="53"/>
    </row>
    <row r="9" spans="1:12" ht="21" customHeight="1">
      <c r="A9" s="52"/>
      <c r="B9" s="126" t="s">
        <v>224</v>
      </c>
      <c r="C9" s="45">
        <v>12</v>
      </c>
      <c r="D9" s="45">
        <v>3</v>
      </c>
      <c r="E9" s="45">
        <v>2</v>
      </c>
      <c r="F9" s="45">
        <v>8</v>
      </c>
      <c r="G9" s="45">
        <v>14</v>
      </c>
      <c r="H9" s="53"/>
    </row>
    <row r="10" spans="1:12" ht="21" customHeight="1">
      <c r="A10" s="52"/>
      <c r="B10" s="125" t="s">
        <v>177</v>
      </c>
      <c r="C10" s="47">
        <v>0</v>
      </c>
      <c r="D10" s="47">
        <v>0</v>
      </c>
      <c r="E10" s="47">
        <v>1</v>
      </c>
      <c r="F10" s="47">
        <v>5</v>
      </c>
      <c r="G10" s="47">
        <v>0</v>
      </c>
      <c r="H10" s="53"/>
    </row>
    <row r="11" spans="1:12" ht="21" customHeight="1">
      <c r="A11" s="52"/>
      <c r="B11" s="126" t="s">
        <v>227</v>
      </c>
      <c r="C11" s="45">
        <v>0</v>
      </c>
      <c r="D11" s="45">
        <v>1</v>
      </c>
      <c r="E11" s="45">
        <v>0</v>
      </c>
      <c r="F11" s="45">
        <v>0</v>
      </c>
      <c r="G11" s="45">
        <v>1</v>
      </c>
      <c r="H11" s="53"/>
    </row>
    <row r="12" spans="1:12" ht="21" customHeight="1">
      <c r="A12" s="52"/>
      <c r="B12" s="125" t="s">
        <v>180</v>
      </c>
      <c r="C12" s="47">
        <v>0</v>
      </c>
      <c r="D12" s="47">
        <v>1</v>
      </c>
      <c r="E12" s="47">
        <v>0</v>
      </c>
      <c r="F12" s="47">
        <v>0</v>
      </c>
      <c r="G12" s="47">
        <v>0</v>
      </c>
      <c r="H12" s="53"/>
    </row>
    <row r="13" spans="1:12" ht="21" customHeight="1">
      <c r="A13" s="52"/>
      <c r="B13" s="126" t="s">
        <v>228</v>
      </c>
      <c r="C13" s="45">
        <v>0</v>
      </c>
      <c r="D13" s="45">
        <v>0</v>
      </c>
      <c r="E13" s="45">
        <v>0</v>
      </c>
      <c r="F13" s="45">
        <v>1</v>
      </c>
      <c r="G13" s="45">
        <v>0</v>
      </c>
      <c r="H13" s="53"/>
    </row>
    <row r="14" spans="1:12" ht="21" customHeight="1">
      <c r="A14" s="52"/>
      <c r="B14" s="125" t="s">
        <v>206</v>
      </c>
      <c r="C14" s="47">
        <v>0</v>
      </c>
      <c r="D14" s="47">
        <v>3</v>
      </c>
      <c r="E14" s="47">
        <v>0</v>
      </c>
      <c r="F14" s="47">
        <v>0</v>
      </c>
      <c r="G14" s="47">
        <v>0</v>
      </c>
      <c r="H14" s="53"/>
    </row>
    <row r="15" spans="1:12" ht="21" customHeight="1">
      <c r="A15" s="52"/>
      <c r="B15" s="126" t="s">
        <v>181</v>
      </c>
      <c r="C15" s="45">
        <v>0</v>
      </c>
      <c r="D15" s="45">
        <v>0</v>
      </c>
      <c r="E15" s="45">
        <v>0</v>
      </c>
      <c r="F15" s="45">
        <v>1</v>
      </c>
      <c r="G15" s="45">
        <v>0</v>
      </c>
      <c r="H15" s="53"/>
    </row>
    <row r="16" spans="1:12" ht="21" customHeight="1">
      <c r="A16" s="52"/>
      <c r="B16" s="125" t="s">
        <v>182</v>
      </c>
      <c r="C16" s="47">
        <v>0</v>
      </c>
      <c r="D16" s="47">
        <v>6</v>
      </c>
      <c r="E16" s="47">
        <v>2</v>
      </c>
      <c r="F16" s="47">
        <v>0</v>
      </c>
      <c r="G16" s="47">
        <v>0</v>
      </c>
      <c r="H16" s="53"/>
    </row>
    <row r="17" spans="1:8" ht="21" customHeight="1">
      <c r="A17" s="52"/>
      <c r="B17" s="126" t="s">
        <v>186</v>
      </c>
      <c r="C17" s="45">
        <v>0</v>
      </c>
      <c r="D17" s="45">
        <v>0</v>
      </c>
      <c r="E17" s="45">
        <v>0</v>
      </c>
      <c r="F17" s="45">
        <v>1</v>
      </c>
      <c r="G17" s="45">
        <v>0</v>
      </c>
      <c r="H17" s="53"/>
    </row>
    <row r="18" spans="1:8" ht="21" customHeight="1">
      <c r="A18" s="52"/>
      <c r="B18" s="125" t="s">
        <v>188</v>
      </c>
      <c r="C18" s="47">
        <v>0</v>
      </c>
      <c r="D18" s="47">
        <v>0</v>
      </c>
      <c r="E18" s="47">
        <v>0</v>
      </c>
      <c r="F18" s="47">
        <v>1</v>
      </c>
      <c r="G18" s="47">
        <v>0</v>
      </c>
      <c r="H18" s="53"/>
    </row>
    <row r="19" spans="1:8" ht="21" customHeight="1">
      <c r="A19" s="52"/>
      <c r="B19" s="126" t="s">
        <v>190</v>
      </c>
      <c r="C19" s="45">
        <v>0</v>
      </c>
      <c r="D19" s="45">
        <v>0</v>
      </c>
      <c r="E19" s="45">
        <v>0</v>
      </c>
      <c r="F19" s="45">
        <v>2</v>
      </c>
      <c r="G19" s="45">
        <v>0</v>
      </c>
      <c r="H19" s="53"/>
    </row>
    <row r="20" spans="1:8" ht="21" customHeight="1">
      <c r="A20" s="52"/>
      <c r="B20" s="125" t="s">
        <v>174</v>
      </c>
      <c r="C20" s="47">
        <v>0</v>
      </c>
      <c r="D20" s="47">
        <v>2</v>
      </c>
      <c r="E20" s="47">
        <v>0</v>
      </c>
      <c r="F20" s="47">
        <v>1</v>
      </c>
      <c r="G20" s="47">
        <v>0</v>
      </c>
      <c r="H20" s="53"/>
    </row>
    <row r="21" spans="1:8" ht="21" customHeight="1">
      <c r="A21" s="52"/>
      <c r="B21" s="126" t="s">
        <v>194</v>
      </c>
      <c r="C21" s="45">
        <v>0</v>
      </c>
      <c r="D21" s="45">
        <v>0</v>
      </c>
      <c r="E21" s="45">
        <v>0</v>
      </c>
      <c r="F21" s="45">
        <v>1</v>
      </c>
      <c r="G21" s="45">
        <v>0</v>
      </c>
      <c r="H21" s="53"/>
    </row>
    <row r="22" spans="1:8" ht="21" customHeight="1">
      <c r="A22" s="52"/>
      <c r="B22" s="125" t="s">
        <v>201</v>
      </c>
      <c r="C22" s="47">
        <v>0</v>
      </c>
      <c r="D22" s="47">
        <v>1</v>
      </c>
      <c r="E22" s="47">
        <v>0</v>
      </c>
      <c r="F22" s="47">
        <v>3</v>
      </c>
      <c r="G22" s="47">
        <v>0</v>
      </c>
      <c r="H22" s="53"/>
    </row>
    <row r="23" spans="1:8" ht="21" customHeight="1">
      <c r="A23" s="52"/>
      <c r="B23" s="126" t="s">
        <v>202</v>
      </c>
      <c r="C23" s="45">
        <v>0</v>
      </c>
      <c r="D23" s="45">
        <v>0</v>
      </c>
      <c r="E23" s="45">
        <v>0</v>
      </c>
      <c r="F23" s="45">
        <v>1</v>
      </c>
      <c r="G23" s="45">
        <v>0</v>
      </c>
      <c r="H23" s="53"/>
    </row>
    <row r="24" spans="1:8" ht="21" customHeight="1">
      <c r="A24" s="52"/>
      <c r="B24" s="93" t="s">
        <v>20</v>
      </c>
      <c r="C24" s="90">
        <f>SUM(C8:C23)</f>
        <v>126</v>
      </c>
      <c r="D24" s="90">
        <f t="shared" ref="D24:G24" si="0">SUM(D8:D23)</f>
        <v>64</v>
      </c>
      <c r="E24" s="90">
        <f t="shared" si="0"/>
        <v>14</v>
      </c>
      <c r="F24" s="90">
        <f t="shared" si="0"/>
        <v>186</v>
      </c>
      <c r="G24" s="90">
        <f t="shared" si="0"/>
        <v>226</v>
      </c>
      <c r="H24" s="53"/>
    </row>
    <row r="25" spans="1:8" ht="4.5" customHeight="1">
      <c r="A25" s="54"/>
      <c r="B25" s="55"/>
      <c r="C25" s="55"/>
      <c r="D25" s="55"/>
      <c r="E25" s="55"/>
      <c r="F25" s="55"/>
      <c r="G25" s="55"/>
      <c r="H25" s="56"/>
    </row>
  </sheetData>
  <mergeCells count="2">
    <mergeCell ref="B3:L3"/>
    <mergeCell ref="B4:L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opLeftCell="A31" workbookViewId="0">
      <selection activeCell="G55" sqref="G55"/>
    </sheetView>
  </sheetViews>
  <sheetFormatPr defaultColWidth="11.44140625" defaultRowHeight="13.2"/>
  <cols>
    <col min="1" max="1" width="0.88671875" style="42" customWidth="1"/>
    <col min="2" max="2" width="24.33203125" style="42" customWidth="1"/>
    <col min="3" max="10" width="14.88671875" style="42" customWidth="1"/>
    <col min="11" max="11" width="1.109375" style="42" customWidth="1"/>
    <col min="12" max="16384" width="11.44140625" style="42"/>
  </cols>
  <sheetData>
    <row r="1" spans="1:12">
      <c r="B1" s="100" t="s">
        <v>49</v>
      </c>
    </row>
    <row r="2" spans="1:12">
      <c r="B2" s="100"/>
    </row>
    <row r="3" spans="1:12" ht="13.8">
      <c r="B3" s="184" t="s">
        <v>225</v>
      </c>
      <c r="C3" s="184"/>
      <c r="D3" s="184"/>
      <c r="E3" s="184"/>
      <c r="F3" s="114"/>
      <c r="G3" s="136"/>
      <c r="H3" s="136"/>
      <c r="I3" s="136"/>
      <c r="J3" s="136"/>
      <c r="K3" s="48"/>
      <c r="L3" s="48"/>
    </row>
    <row r="4" spans="1:12" ht="13.8">
      <c r="B4" s="184" t="s">
        <v>31</v>
      </c>
      <c r="C4" s="184"/>
      <c r="D4" s="184"/>
      <c r="E4" s="184"/>
      <c r="F4" s="114"/>
      <c r="G4" s="136"/>
      <c r="H4" s="136"/>
      <c r="I4" s="136"/>
      <c r="J4" s="136"/>
      <c r="K4" s="48"/>
      <c r="L4" s="48"/>
    </row>
    <row r="6" spans="1:12" ht="3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57"/>
    </row>
    <row r="7" spans="1:12" ht="70.5" customHeight="1">
      <c r="A7" s="58"/>
      <c r="B7" s="91" t="s">
        <v>51</v>
      </c>
      <c r="C7" s="90" t="s">
        <v>127</v>
      </c>
      <c r="D7" s="90" t="s">
        <v>128</v>
      </c>
      <c r="E7" s="90" t="s">
        <v>129</v>
      </c>
      <c r="F7" s="90" t="s">
        <v>130</v>
      </c>
      <c r="G7" s="90" t="s">
        <v>131</v>
      </c>
      <c r="H7" s="90" t="s">
        <v>132</v>
      </c>
      <c r="I7" s="90" t="s">
        <v>133</v>
      </c>
      <c r="J7" s="90" t="s">
        <v>134</v>
      </c>
      <c r="K7" s="59"/>
    </row>
    <row r="8" spans="1:12" ht="18.75" customHeight="1">
      <c r="A8" s="58"/>
      <c r="B8" s="44" t="s">
        <v>223</v>
      </c>
      <c r="C8" s="45">
        <v>31</v>
      </c>
      <c r="D8" s="45">
        <v>23</v>
      </c>
      <c r="E8" s="45">
        <v>3</v>
      </c>
      <c r="F8" s="45">
        <v>10</v>
      </c>
      <c r="G8" s="45">
        <v>15</v>
      </c>
      <c r="H8" s="45">
        <v>3</v>
      </c>
      <c r="I8" s="45">
        <v>3</v>
      </c>
      <c r="J8" s="45">
        <v>20</v>
      </c>
      <c r="K8" s="59"/>
    </row>
    <row r="9" spans="1:12" ht="18.75" customHeight="1">
      <c r="A9" s="58"/>
      <c r="B9" s="46" t="s">
        <v>224</v>
      </c>
      <c r="C9" s="47">
        <v>13</v>
      </c>
      <c r="D9" s="47">
        <v>10</v>
      </c>
      <c r="E9" s="47">
        <v>1</v>
      </c>
      <c r="F9" s="47">
        <v>6</v>
      </c>
      <c r="G9" s="47">
        <v>6</v>
      </c>
      <c r="H9" s="47">
        <v>2</v>
      </c>
      <c r="I9" s="47">
        <v>2</v>
      </c>
      <c r="J9" s="47">
        <v>0</v>
      </c>
      <c r="K9" s="59"/>
    </row>
    <row r="10" spans="1:12" ht="18.75" customHeight="1">
      <c r="A10" s="58"/>
      <c r="B10" s="44" t="s">
        <v>210</v>
      </c>
      <c r="C10" s="45">
        <v>0</v>
      </c>
      <c r="D10" s="45">
        <v>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59"/>
    </row>
    <row r="11" spans="1:12" ht="18.75" customHeight="1">
      <c r="A11" s="58"/>
      <c r="B11" s="46" t="s">
        <v>205</v>
      </c>
      <c r="C11" s="47">
        <v>0</v>
      </c>
      <c r="D11" s="47">
        <v>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59"/>
    </row>
    <row r="12" spans="1:12" ht="18.75" customHeight="1">
      <c r="A12" s="58"/>
      <c r="B12" s="44" t="s">
        <v>211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3</v>
      </c>
      <c r="J12" s="45">
        <v>0</v>
      </c>
      <c r="K12" s="59"/>
    </row>
    <row r="13" spans="1:12" ht="18.75" customHeight="1">
      <c r="A13" s="58"/>
      <c r="B13" s="46" t="s">
        <v>212</v>
      </c>
      <c r="C13" s="47">
        <v>0</v>
      </c>
      <c r="D13" s="47">
        <v>1</v>
      </c>
      <c r="E13" s="47">
        <v>0</v>
      </c>
      <c r="F13" s="47">
        <v>1</v>
      </c>
      <c r="G13" s="47">
        <v>0</v>
      </c>
      <c r="H13" s="47">
        <v>0</v>
      </c>
      <c r="I13" s="47">
        <v>0</v>
      </c>
      <c r="J13" s="47">
        <v>0</v>
      </c>
      <c r="K13" s="59"/>
    </row>
    <row r="14" spans="1:12" ht="18.75" customHeight="1">
      <c r="A14" s="58"/>
      <c r="B14" s="44" t="s">
        <v>179</v>
      </c>
      <c r="C14" s="45">
        <v>0</v>
      </c>
      <c r="D14" s="45">
        <v>4</v>
      </c>
      <c r="E14" s="45">
        <v>0</v>
      </c>
      <c r="F14" s="45">
        <v>0</v>
      </c>
      <c r="G14" s="45">
        <v>1</v>
      </c>
      <c r="H14" s="45">
        <v>0</v>
      </c>
      <c r="I14" s="45">
        <v>1</v>
      </c>
      <c r="J14" s="45">
        <v>0</v>
      </c>
      <c r="K14" s="59"/>
    </row>
    <row r="15" spans="1:12" ht="18.75" customHeight="1">
      <c r="A15" s="58"/>
      <c r="B15" s="46" t="s">
        <v>213</v>
      </c>
      <c r="C15" s="47">
        <v>0</v>
      </c>
      <c r="D15" s="47">
        <v>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59"/>
    </row>
    <row r="16" spans="1:12" ht="18.75" customHeight="1">
      <c r="A16" s="58"/>
      <c r="B16" s="44" t="s">
        <v>180</v>
      </c>
      <c r="C16" s="45">
        <v>0</v>
      </c>
      <c r="D16" s="45">
        <v>4</v>
      </c>
      <c r="E16" s="45">
        <v>1</v>
      </c>
      <c r="F16" s="45">
        <v>2</v>
      </c>
      <c r="G16" s="45">
        <v>2</v>
      </c>
      <c r="H16" s="45">
        <v>2</v>
      </c>
      <c r="I16" s="45">
        <v>2</v>
      </c>
      <c r="J16" s="45">
        <v>0</v>
      </c>
      <c r="K16" s="59"/>
    </row>
    <row r="17" spans="1:11" ht="18.75" customHeight="1">
      <c r="A17" s="58"/>
      <c r="B17" s="46" t="s">
        <v>173</v>
      </c>
      <c r="C17" s="47">
        <v>0</v>
      </c>
      <c r="D17" s="47">
        <v>2</v>
      </c>
      <c r="E17" s="47">
        <v>0</v>
      </c>
      <c r="F17" s="47">
        <v>0</v>
      </c>
      <c r="G17" s="47">
        <v>0</v>
      </c>
      <c r="H17" s="47">
        <v>1</v>
      </c>
      <c r="I17" s="47">
        <v>0</v>
      </c>
      <c r="J17" s="47">
        <v>0</v>
      </c>
      <c r="K17" s="59"/>
    </row>
    <row r="18" spans="1:11" ht="18.75" customHeight="1">
      <c r="A18" s="58"/>
      <c r="B18" s="44" t="s">
        <v>206</v>
      </c>
      <c r="C18" s="45">
        <v>0</v>
      </c>
      <c r="D18" s="45">
        <v>3</v>
      </c>
      <c r="E18" s="45">
        <v>0</v>
      </c>
      <c r="F18" s="45">
        <v>6</v>
      </c>
      <c r="G18" s="45">
        <v>14</v>
      </c>
      <c r="H18" s="45">
        <v>0</v>
      </c>
      <c r="I18" s="45">
        <v>0</v>
      </c>
      <c r="J18" s="45">
        <v>18</v>
      </c>
      <c r="K18" s="59"/>
    </row>
    <row r="19" spans="1:11" ht="18.75" customHeight="1">
      <c r="A19" s="58"/>
      <c r="B19" s="46" t="s">
        <v>182</v>
      </c>
      <c r="C19" s="47">
        <v>0</v>
      </c>
      <c r="D19" s="47">
        <v>24</v>
      </c>
      <c r="E19" s="47">
        <v>1</v>
      </c>
      <c r="F19" s="47">
        <v>0</v>
      </c>
      <c r="G19" s="47">
        <v>3</v>
      </c>
      <c r="H19" s="47">
        <v>0</v>
      </c>
      <c r="I19" s="47">
        <v>0</v>
      </c>
      <c r="J19" s="47">
        <v>4</v>
      </c>
      <c r="K19" s="59"/>
    </row>
    <row r="20" spans="1:11" ht="18.75" customHeight="1">
      <c r="A20" s="58"/>
      <c r="B20" s="44" t="s">
        <v>183</v>
      </c>
      <c r="C20" s="45">
        <v>0</v>
      </c>
      <c r="D20" s="45">
        <v>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59"/>
    </row>
    <row r="21" spans="1:11" ht="18.75" customHeight="1">
      <c r="A21" s="58"/>
      <c r="B21" s="46" t="s">
        <v>185</v>
      </c>
      <c r="C21" s="47">
        <v>0</v>
      </c>
      <c r="D21" s="47">
        <v>1</v>
      </c>
      <c r="E21" s="47">
        <v>0</v>
      </c>
      <c r="F21" s="47">
        <v>1</v>
      </c>
      <c r="G21" s="47">
        <v>0</v>
      </c>
      <c r="H21" s="47">
        <v>0</v>
      </c>
      <c r="I21" s="47">
        <v>0</v>
      </c>
      <c r="J21" s="47">
        <v>0</v>
      </c>
      <c r="K21" s="59"/>
    </row>
    <row r="22" spans="1:11" ht="18.75" customHeight="1">
      <c r="A22" s="58"/>
      <c r="B22" s="44" t="s">
        <v>186</v>
      </c>
      <c r="C22" s="45">
        <v>0</v>
      </c>
      <c r="D22" s="45">
        <v>1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59"/>
    </row>
    <row r="23" spans="1:11" ht="18.75" customHeight="1">
      <c r="A23" s="58"/>
      <c r="B23" s="46" t="s">
        <v>188</v>
      </c>
      <c r="C23" s="47">
        <v>0</v>
      </c>
      <c r="D23" s="47">
        <v>2</v>
      </c>
      <c r="E23" s="47">
        <v>0</v>
      </c>
      <c r="F23" s="47">
        <v>0</v>
      </c>
      <c r="G23" s="47">
        <v>1</v>
      </c>
      <c r="H23" s="47">
        <v>0</v>
      </c>
      <c r="I23" s="47">
        <v>1</v>
      </c>
      <c r="J23" s="47">
        <v>0</v>
      </c>
      <c r="K23" s="59"/>
    </row>
    <row r="24" spans="1:11" ht="18.75" customHeight="1">
      <c r="A24" s="58"/>
      <c r="B24" s="44" t="s">
        <v>190</v>
      </c>
      <c r="C24" s="45">
        <v>0</v>
      </c>
      <c r="D24" s="45">
        <v>3</v>
      </c>
      <c r="E24" s="45">
        <v>0</v>
      </c>
      <c r="F24" s="45">
        <v>2</v>
      </c>
      <c r="G24" s="45">
        <v>2</v>
      </c>
      <c r="H24" s="45">
        <v>0</v>
      </c>
      <c r="I24" s="45">
        <v>0</v>
      </c>
      <c r="J24" s="45">
        <v>2</v>
      </c>
      <c r="K24" s="59"/>
    </row>
    <row r="25" spans="1:11" ht="18.75" customHeight="1">
      <c r="A25" s="58"/>
      <c r="B25" s="46" t="s">
        <v>214</v>
      </c>
      <c r="C25" s="47">
        <v>0</v>
      </c>
      <c r="D25" s="47">
        <v>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59"/>
    </row>
    <row r="26" spans="1:11" ht="18.75" customHeight="1">
      <c r="A26" s="58"/>
      <c r="B26" s="44" t="s">
        <v>215</v>
      </c>
      <c r="C26" s="45">
        <v>0</v>
      </c>
      <c r="D26" s="45">
        <v>1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59"/>
    </row>
    <row r="27" spans="1:11" ht="18.75" customHeight="1">
      <c r="A27" s="58"/>
      <c r="B27" s="46" t="s">
        <v>216</v>
      </c>
      <c r="C27" s="47">
        <v>0</v>
      </c>
      <c r="D27" s="47">
        <v>0</v>
      </c>
      <c r="E27" s="47">
        <v>0</v>
      </c>
      <c r="F27" s="47">
        <v>0</v>
      </c>
      <c r="G27" s="47">
        <v>1</v>
      </c>
      <c r="H27" s="47">
        <v>0</v>
      </c>
      <c r="I27" s="47">
        <v>0</v>
      </c>
      <c r="J27" s="47">
        <v>0</v>
      </c>
      <c r="K27" s="59"/>
    </row>
    <row r="28" spans="1:11" ht="18.75" customHeight="1">
      <c r="A28" s="58"/>
      <c r="B28" s="44" t="s">
        <v>193</v>
      </c>
      <c r="C28" s="45">
        <v>0</v>
      </c>
      <c r="D28" s="45">
        <v>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59"/>
    </row>
    <row r="29" spans="1:11" ht="18.75" customHeight="1">
      <c r="A29" s="58"/>
      <c r="B29" s="46" t="s">
        <v>174</v>
      </c>
      <c r="C29" s="47">
        <v>0</v>
      </c>
      <c r="D29" s="47">
        <v>10</v>
      </c>
      <c r="E29" s="47">
        <v>0</v>
      </c>
      <c r="F29" s="47">
        <v>3</v>
      </c>
      <c r="G29" s="47">
        <v>4</v>
      </c>
      <c r="H29" s="47">
        <v>0</v>
      </c>
      <c r="I29" s="47">
        <v>0</v>
      </c>
      <c r="J29" s="47">
        <v>4</v>
      </c>
      <c r="K29" s="59"/>
    </row>
    <row r="30" spans="1:11" ht="18.75" customHeight="1">
      <c r="A30" s="58"/>
      <c r="B30" s="44" t="s">
        <v>217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1</v>
      </c>
      <c r="K30" s="59"/>
    </row>
    <row r="31" spans="1:11" ht="18.75" customHeight="1">
      <c r="A31" s="58"/>
      <c r="B31" s="46" t="s">
        <v>218</v>
      </c>
      <c r="C31" s="47">
        <v>0</v>
      </c>
      <c r="D31" s="47">
        <v>8</v>
      </c>
      <c r="E31" s="47">
        <v>1</v>
      </c>
      <c r="F31" s="47">
        <v>2</v>
      </c>
      <c r="G31" s="47">
        <v>3</v>
      </c>
      <c r="H31" s="47">
        <v>0</v>
      </c>
      <c r="I31" s="47">
        <v>1</v>
      </c>
      <c r="J31" s="47">
        <v>2</v>
      </c>
      <c r="K31" s="59"/>
    </row>
    <row r="32" spans="1:11" ht="18.75" customHeight="1">
      <c r="A32" s="58"/>
      <c r="B32" s="44" t="s">
        <v>197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1</v>
      </c>
      <c r="K32" s="59"/>
    </row>
    <row r="33" spans="1:11" ht="18.75" customHeight="1">
      <c r="A33" s="58"/>
      <c r="B33" s="46" t="s">
        <v>219</v>
      </c>
      <c r="C33" s="47">
        <v>0</v>
      </c>
      <c r="D33" s="47">
        <v>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59"/>
    </row>
    <row r="34" spans="1:11" ht="18.75" customHeight="1">
      <c r="A34" s="58"/>
      <c r="B34" s="44" t="s">
        <v>220</v>
      </c>
      <c r="C34" s="45">
        <v>0</v>
      </c>
      <c r="D34" s="45">
        <v>0</v>
      </c>
      <c r="E34" s="45">
        <v>0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59"/>
    </row>
    <row r="35" spans="1:11" ht="18.75" customHeight="1">
      <c r="A35" s="58"/>
      <c r="B35" s="46" t="s">
        <v>221</v>
      </c>
      <c r="C35" s="47">
        <v>0</v>
      </c>
      <c r="D35" s="47">
        <v>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59"/>
    </row>
    <row r="36" spans="1:11" ht="18.75" customHeight="1">
      <c r="A36" s="58"/>
      <c r="B36" s="44" t="s">
        <v>222</v>
      </c>
      <c r="C36" s="45">
        <v>0</v>
      </c>
      <c r="D36" s="45">
        <v>2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59"/>
    </row>
    <row r="37" spans="1:11" ht="18.75" customHeight="1">
      <c r="A37" s="58"/>
      <c r="B37" s="46" t="s">
        <v>209</v>
      </c>
      <c r="C37" s="47">
        <v>0</v>
      </c>
      <c r="D37" s="47">
        <v>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59"/>
    </row>
    <row r="38" spans="1:11" ht="18.75" customHeight="1">
      <c r="A38" s="58"/>
      <c r="B38" s="44" t="s">
        <v>201</v>
      </c>
      <c r="C38" s="45">
        <v>0</v>
      </c>
      <c r="D38" s="45">
        <v>1</v>
      </c>
      <c r="E38" s="45">
        <v>0</v>
      </c>
      <c r="F38" s="45">
        <v>1</v>
      </c>
      <c r="G38" s="45">
        <v>2</v>
      </c>
      <c r="H38" s="45">
        <v>1</v>
      </c>
      <c r="I38" s="45">
        <v>0</v>
      </c>
      <c r="J38" s="45">
        <v>0</v>
      </c>
      <c r="K38" s="59"/>
    </row>
    <row r="39" spans="1:11" ht="18.75" customHeight="1">
      <c r="A39" s="58"/>
      <c r="B39" s="46" t="s">
        <v>202</v>
      </c>
      <c r="C39" s="47">
        <v>0</v>
      </c>
      <c r="D39" s="47">
        <v>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59"/>
    </row>
    <row r="40" spans="1:11" ht="18.75" customHeight="1">
      <c r="A40" s="58"/>
      <c r="B40" s="44" t="s">
        <v>203</v>
      </c>
      <c r="C40" s="45">
        <v>0</v>
      </c>
      <c r="D40" s="45">
        <v>4</v>
      </c>
      <c r="E40" s="45">
        <v>1</v>
      </c>
      <c r="F40" s="45">
        <v>1</v>
      </c>
      <c r="G40" s="45">
        <v>0</v>
      </c>
      <c r="H40" s="45">
        <v>0</v>
      </c>
      <c r="I40" s="45">
        <v>6</v>
      </c>
      <c r="J40" s="45">
        <v>0</v>
      </c>
      <c r="K40" s="59"/>
    </row>
    <row r="41" spans="1:11" ht="18.75" customHeight="1">
      <c r="A41" s="58"/>
      <c r="B41" s="75" t="s">
        <v>14</v>
      </c>
      <c r="C41" s="139">
        <f>SUM(C8:C40)</f>
        <v>44</v>
      </c>
      <c r="D41" s="139">
        <f>SUM(D8:D40)</f>
        <v>119</v>
      </c>
      <c r="E41" s="139">
        <f>SUM(E8:E40)</f>
        <v>8</v>
      </c>
      <c r="F41" s="139">
        <f>SUM(F8:F40)</f>
        <v>36</v>
      </c>
      <c r="G41" s="139">
        <f t="shared" ref="G41:J41" si="0">SUM(G8:G40)</f>
        <v>54</v>
      </c>
      <c r="H41" s="139">
        <f t="shared" si="0"/>
        <v>9</v>
      </c>
      <c r="I41" s="139">
        <f t="shared" si="0"/>
        <v>19</v>
      </c>
      <c r="J41" s="139">
        <f t="shared" si="0"/>
        <v>52</v>
      </c>
      <c r="K41" s="59"/>
    </row>
    <row r="42" spans="1:11" ht="3.75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2"/>
    </row>
  </sheetData>
  <mergeCells count="2">
    <mergeCell ref="B3:E3"/>
    <mergeCell ref="B4:E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B4" sqref="B4:H4"/>
    </sheetView>
  </sheetViews>
  <sheetFormatPr defaultColWidth="11.44140625" defaultRowHeight="13.2"/>
  <cols>
    <col min="1" max="1" width="0.88671875" style="42" customWidth="1"/>
    <col min="2" max="2" width="24.33203125" style="42" customWidth="1"/>
    <col min="3" max="3" width="18" style="69" customWidth="1"/>
    <col min="4" max="6" width="14.5546875" style="69" customWidth="1"/>
    <col min="7" max="7" width="18.109375" style="69" customWidth="1"/>
    <col min="8" max="8" width="14.5546875" style="69" customWidth="1"/>
    <col min="9" max="9" width="0.6640625" style="42" customWidth="1"/>
    <col min="10" max="10" width="5.33203125" style="42" customWidth="1"/>
    <col min="11" max="16384" width="11.44140625" style="42"/>
  </cols>
  <sheetData>
    <row r="1" spans="1:10">
      <c r="B1" s="100" t="s">
        <v>49</v>
      </c>
    </row>
    <row r="2" spans="1:10">
      <c r="B2" s="100"/>
    </row>
    <row r="3" spans="1:10" ht="13.8">
      <c r="B3" s="184" t="s">
        <v>33</v>
      </c>
      <c r="C3" s="184"/>
      <c r="D3" s="184"/>
      <c r="E3" s="184"/>
      <c r="F3" s="184"/>
      <c r="G3" s="184"/>
      <c r="H3" s="184"/>
    </row>
    <row r="4" spans="1:10" ht="13.8">
      <c r="B4" s="184" t="s">
        <v>31</v>
      </c>
      <c r="C4" s="184"/>
      <c r="D4" s="184"/>
      <c r="E4" s="184"/>
      <c r="F4" s="184"/>
      <c r="G4" s="184"/>
      <c r="H4" s="184"/>
    </row>
    <row r="6" spans="1:10" ht="3" customHeight="1">
      <c r="A6" s="71"/>
      <c r="B6" s="72"/>
      <c r="C6" s="79"/>
      <c r="D6" s="79"/>
      <c r="E6" s="79"/>
      <c r="F6" s="79"/>
      <c r="G6" s="79"/>
      <c r="H6" s="79"/>
      <c r="I6" s="57"/>
    </row>
    <row r="7" spans="1:10" ht="72" customHeight="1">
      <c r="A7" s="58"/>
      <c r="B7" s="91" t="s">
        <v>51</v>
      </c>
      <c r="C7" s="43" t="s">
        <v>135</v>
      </c>
      <c r="D7" s="43" t="s">
        <v>136</v>
      </c>
      <c r="E7" s="43" t="s">
        <v>229</v>
      </c>
      <c r="F7" s="43" t="s">
        <v>230</v>
      </c>
      <c r="G7" s="43" t="s">
        <v>137</v>
      </c>
      <c r="H7" s="43" t="s">
        <v>138</v>
      </c>
      <c r="I7" s="59"/>
    </row>
    <row r="8" spans="1:10" ht="19.5" customHeight="1">
      <c r="A8" s="58"/>
      <c r="B8" s="44" t="s">
        <v>223</v>
      </c>
      <c r="C8" s="45">
        <v>79</v>
      </c>
      <c r="D8" s="45">
        <v>40</v>
      </c>
      <c r="E8" s="45">
        <v>3</v>
      </c>
      <c r="F8" s="45">
        <v>3</v>
      </c>
      <c r="G8" s="45">
        <v>11</v>
      </c>
      <c r="H8" s="45">
        <v>0</v>
      </c>
      <c r="I8" s="59"/>
      <c r="J8" s="70"/>
    </row>
    <row r="9" spans="1:10" ht="19.5" customHeight="1">
      <c r="A9" s="58"/>
      <c r="B9" s="46" t="s">
        <v>224</v>
      </c>
      <c r="C9" s="47">
        <v>20</v>
      </c>
      <c r="D9" s="47">
        <v>17</v>
      </c>
      <c r="E9" s="47">
        <v>0</v>
      </c>
      <c r="F9" s="47">
        <v>1</v>
      </c>
      <c r="G9" s="47">
        <v>14</v>
      </c>
      <c r="H9" s="47">
        <v>0</v>
      </c>
      <c r="I9" s="59"/>
      <c r="J9" s="70"/>
    </row>
    <row r="10" spans="1:10" ht="19.5" customHeight="1">
      <c r="A10" s="58"/>
      <c r="B10" s="44" t="s">
        <v>177</v>
      </c>
      <c r="C10" s="45">
        <v>1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59"/>
      <c r="J10" s="70"/>
    </row>
    <row r="11" spans="1:10" ht="19.5" customHeight="1">
      <c r="A11" s="58"/>
      <c r="B11" s="46" t="s">
        <v>178</v>
      </c>
      <c r="C11" s="47">
        <v>0</v>
      </c>
      <c r="D11" s="47">
        <v>0</v>
      </c>
      <c r="E11" s="47">
        <v>0</v>
      </c>
      <c r="F11" s="47">
        <v>0</v>
      </c>
      <c r="G11" s="47">
        <v>1</v>
      </c>
      <c r="H11" s="47">
        <v>0</v>
      </c>
      <c r="I11" s="59"/>
      <c r="J11" s="70"/>
    </row>
    <row r="12" spans="1:10" ht="19.5" customHeight="1">
      <c r="A12" s="58"/>
      <c r="B12" s="44" t="s">
        <v>231</v>
      </c>
      <c r="C12" s="45">
        <v>0</v>
      </c>
      <c r="D12" s="45">
        <v>0</v>
      </c>
      <c r="E12" s="45">
        <v>0</v>
      </c>
      <c r="F12" s="45">
        <v>1</v>
      </c>
      <c r="G12" s="45">
        <v>0</v>
      </c>
      <c r="H12" s="45">
        <v>0</v>
      </c>
      <c r="I12" s="59"/>
      <c r="J12" s="70"/>
    </row>
    <row r="13" spans="1:10" ht="19.5" customHeight="1">
      <c r="A13" s="58"/>
      <c r="B13" s="46" t="s">
        <v>232</v>
      </c>
      <c r="C13" s="47">
        <v>0</v>
      </c>
      <c r="D13" s="47">
        <v>0</v>
      </c>
      <c r="E13" s="47">
        <v>0</v>
      </c>
      <c r="F13" s="47">
        <v>1</v>
      </c>
      <c r="G13" s="47">
        <v>0</v>
      </c>
      <c r="H13" s="47">
        <v>1</v>
      </c>
      <c r="I13" s="59"/>
      <c r="J13" s="70"/>
    </row>
    <row r="14" spans="1:10" ht="19.5" customHeight="1">
      <c r="A14" s="58"/>
      <c r="B14" s="44" t="s">
        <v>206</v>
      </c>
      <c r="C14" s="45">
        <v>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59"/>
      <c r="J14" s="70"/>
    </row>
    <row r="15" spans="1:10" ht="19.5" customHeight="1">
      <c r="A15" s="58"/>
      <c r="B15" s="46" t="s">
        <v>182</v>
      </c>
      <c r="C15" s="47">
        <v>2</v>
      </c>
      <c r="D15" s="47">
        <v>1</v>
      </c>
      <c r="E15" s="47">
        <v>0</v>
      </c>
      <c r="F15" s="47">
        <v>0</v>
      </c>
      <c r="G15" s="47">
        <v>0</v>
      </c>
      <c r="H15" s="47">
        <v>0</v>
      </c>
      <c r="I15" s="59"/>
      <c r="J15" s="70"/>
    </row>
    <row r="16" spans="1:10" ht="19.5" customHeight="1">
      <c r="A16" s="58"/>
      <c r="B16" s="44" t="s">
        <v>185</v>
      </c>
      <c r="C16" s="45">
        <v>0</v>
      </c>
      <c r="D16" s="45">
        <v>1</v>
      </c>
      <c r="E16" s="45">
        <v>0</v>
      </c>
      <c r="F16" s="45">
        <v>0</v>
      </c>
      <c r="G16" s="45">
        <v>0</v>
      </c>
      <c r="H16" s="45">
        <v>0</v>
      </c>
      <c r="I16" s="59"/>
      <c r="J16" s="70"/>
    </row>
    <row r="17" spans="1:10" ht="19.5" customHeight="1">
      <c r="A17" s="58"/>
      <c r="B17" s="46" t="s">
        <v>233</v>
      </c>
      <c r="C17" s="47">
        <v>0</v>
      </c>
      <c r="D17" s="47">
        <v>1</v>
      </c>
      <c r="E17" s="47">
        <v>0</v>
      </c>
      <c r="F17" s="47">
        <v>0</v>
      </c>
      <c r="G17" s="47">
        <v>1</v>
      </c>
      <c r="H17" s="47">
        <v>0</v>
      </c>
      <c r="I17" s="59"/>
      <c r="J17" s="70"/>
    </row>
    <row r="18" spans="1:10" ht="19.5" customHeight="1">
      <c r="A18" s="58"/>
      <c r="B18" s="44" t="s">
        <v>186</v>
      </c>
      <c r="C18" s="45">
        <v>0</v>
      </c>
      <c r="D18" s="45">
        <v>1</v>
      </c>
      <c r="E18" s="45">
        <v>0</v>
      </c>
      <c r="F18" s="45">
        <v>0</v>
      </c>
      <c r="G18" s="45">
        <v>1</v>
      </c>
      <c r="H18" s="45">
        <v>0</v>
      </c>
      <c r="I18" s="59"/>
      <c r="J18" s="70"/>
    </row>
    <row r="19" spans="1:10" ht="19.5" customHeight="1">
      <c r="A19" s="58"/>
      <c r="B19" s="46" t="s">
        <v>188</v>
      </c>
      <c r="C19" s="47">
        <v>4</v>
      </c>
      <c r="D19" s="47">
        <v>1</v>
      </c>
      <c r="E19" s="47">
        <v>0</v>
      </c>
      <c r="F19" s="47">
        <v>0</v>
      </c>
      <c r="G19" s="47">
        <v>0</v>
      </c>
      <c r="H19" s="47">
        <v>1</v>
      </c>
      <c r="I19" s="59"/>
      <c r="J19" s="70"/>
    </row>
    <row r="20" spans="1:10" ht="19.5" customHeight="1">
      <c r="A20" s="58"/>
      <c r="B20" s="44" t="s">
        <v>234</v>
      </c>
      <c r="C20" s="45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59"/>
      <c r="J20" s="70"/>
    </row>
    <row r="21" spans="1:10" ht="19.5" customHeight="1">
      <c r="A21" s="58"/>
      <c r="B21" s="46" t="s">
        <v>191</v>
      </c>
      <c r="C21" s="47">
        <v>0</v>
      </c>
      <c r="D21" s="47">
        <v>0</v>
      </c>
      <c r="E21" s="47">
        <v>0</v>
      </c>
      <c r="F21" s="47">
        <v>0</v>
      </c>
      <c r="G21" s="47">
        <v>1</v>
      </c>
      <c r="H21" s="47">
        <v>0</v>
      </c>
      <c r="I21" s="59"/>
      <c r="J21" s="70"/>
    </row>
    <row r="22" spans="1:10" ht="19.5" customHeight="1">
      <c r="A22" s="58"/>
      <c r="B22" s="44" t="s">
        <v>174</v>
      </c>
      <c r="C22" s="45">
        <v>0</v>
      </c>
      <c r="D22" s="45">
        <v>1</v>
      </c>
      <c r="E22" s="45">
        <v>1</v>
      </c>
      <c r="F22" s="45">
        <v>0</v>
      </c>
      <c r="G22" s="45">
        <v>0</v>
      </c>
      <c r="H22" s="45">
        <v>0</v>
      </c>
      <c r="I22" s="59"/>
      <c r="J22" s="70"/>
    </row>
    <row r="23" spans="1:10" ht="19.5" customHeight="1">
      <c r="A23" s="58"/>
      <c r="B23" s="46" t="s">
        <v>235</v>
      </c>
      <c r="C23" s="47">
        <v>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59"/>
      <c r="J23" s="70"/>
    </row>
    <row r="24" spans="1:10" ht="19.5" customHeight="1">
      <c r="A24" s="58"/>
      <c r="B24" s="44" t="s">
        <v>195</v>
      </c>
      <c r="C24" s="45">
        <v>1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59"/>
      <c r="J24" s="70"/>
    </row>
    <row r="25" spans="1:10" ht="19.5" customHeight="1">
      <c r="A25" s="58"/>
      <c r="B25" s="46" t="s">
        <v>222</v>
      </c>
      <c r="C25" s="47">
        <v>1</v>
      </c>
      <c r="D25" s="47">
        <v>1</v>
      </c>
      <c r="E25" s="47">
        <v>0</v>
      </c>
      <c r="F25" s="47">
        <v>0</v>
      </c>
      <c r="G25" s="47">
        <v>0</v>
      </c>
      <c r="H25" s="47">
        <v>0</v>
      </c>
      <c r="I25" s="59"/>
      <c r="J25" s="70"/>
    </row>
    <row r="26" spans="1:10" ht="19.5" customHeight="1">
      <c r="A26" s="58"/>
      <c r="B26" s="44" t="s">
        <v>209</v>
      </c>
      <c r="C26" s="45">
        <v>0</v>
      </c>
      <c r="D26" s="45">
        <v>0</v>
      </c>
      <c r="E26" s="45">
        <v>0</v>
      </c>
      <c r="F26" s="45">
        <v>0</v>
      </c>
      <c r="G26" s="45">
        <v>1</v>
      </c>
      <c r="H26" s="45">
        <v>0</v>
      </c>
      <c r="I26" s="59"/>
      <c r="J26" s="70"/>
    </row>
    <row r="27" spans="1:10" ht="19.5" customHeight="1">
      <c r="A27" s="58"/>
      <c r="B27" s="46" t="s">
        <v>201</v>
      </c>
      <c r="C27" s="47">
        <v>5</v>
      </c>
      <c r="D27" s="47">
        <v>1</v>
      </c>
      <c r="E27" s="47">
        <v>0</v>
      </c>
      <c r="F27" s="47">
        <v>0</v>
      </c>
      <c r="G27" s="47">
        <v>0</v>
      </c>
      <c r="H27" s="47">
        <v>0</v>
      </c>
      <c r="I27" s="59"/>
      <c r="J27" s="70"/>
    </row>
    <row r="28" spans="1:10" ht="19.5" customHeight="1">
      <c r="A28" s="58"/>
      <c r="B28" s="44" t="s">
        <v>203</v>
      </c>
      <c r="C28" s="45">
        <v>1</v>
      </c>
      <c r="D28" s="45">
        <v>0</v>
      </c>
      <c r="E28" s="45">
        <v>0</v>
      </c>
      <c r="F28" s="45">
        <v>0</v>
      </c>
      <c r="G28" s="45">
        <v>1</v>
      </c>
      <c r="H28" s="45">
        <v>0</v>
      </c>
      <c r="I28" s="59"/>
      <c r="J28" s="70"/>
    </row>
    <row r="29" spans="1:10" ht="19.5" customHeight="1">
      <c r="A29" s="58"/>
      <c r="B29" s="75" t="s">
        <v>14</v>
      </c>
      <c r="C29" s="74">
        <f>SUM(C8:C28)</f>
        <v>117</v>
      </c>
      <c r="D29" s="74">
        <f t="shared" ref="D29:H29" si="0">SUM(D8:D28)</f>
        <v>65</v>
      </c>
      <c r="E29" s="74">
        <f t="shared" si="0"/>
        <v>4</v>
      </c>
      <c r="F29" s="74">
        <f t="shared" si="0"/>
        <v>6</v>
      </c>
      <c r="G29" s="74">
        <f t="shared" si="0"/>
        <v>31</v>
      </c>
      <c r="H29" s="74">
        <f t="shared" si="0"/>
        <v>2</v>
      </c>
      <c r="I29" s="59"/>
      <c r="J29" s="70"/>
    </row>
    <row r="30" spans="1:10" ht="3.75" customHeight="1">
      <c r="A30" s="60"/>
      <c r="B30" s="61"/>
      <c r="C30" s="68"/>
      <c r="D30" s="68"/>
      <c r="E30" s="68"/>
      <c r="F30" s="68"/>
      <c r="G30" s="68"/>
      <c r="H30" s="68"/>
      <c r="I30" s="62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opLeftCell="A8" zoomScale="80" zoomScaleNormal="80" workbookViewId="0">
      <selection activeCell="N36" sqref="N36"/>
    </sheetView>
  </sheetViews>
  <sheetFormatPr defaultColWidth="11.5546875" defaultRowHeight="13.2"/>
  <cols>
    <col min="1" max="1" width="1" customWidth="1"/>
    <col min="2" max="2" width="22.6640625" customWidth="1"/>
    <col min="3" max="3" width="14.6640625" customWidth="1"/>
    <col min="4" max="4" width="16" customWidth="1"/>
    <col min="5" max="5" width="15" customWidth="1"/>
    <col min="6" max="6" width="14.5546875" customWidth="1"/>
    <col min="7" max="7" width="15" customWidth="1"/>
    <col min="8" max="8" width="15.88671875" customWidth="1"/>
    <col min="9" max="9" width="14.88671875" customWidth="1"/>
    <col min="10" max="10" width="14.33203125" customWidth="1"/>
    <col min="11" max="11" width="21.88671875" style="82" customWidth="1"/>
    <col min="12" max="12" width="14.33203125" customWidth="1"/>
    <col min="13" max="13" width="13.88671875" customWidth="1"/>
    <col min="14" max="14" width="15.33203125" customWidth="1"/>
    <col min="15" max="15" width="1" customWidth="1"/>
  </cols>
  <sheetData>
    <row r="1" spans="1:16">
      <c r="B1" s="100" t="s">
        <v>49</v>
      </c>
    </row>
    <row r="2" spans="1:16">
      <c r="B2" s="100"/>
    </row>
    <row r="3" spans="1:16" ht="13.8">
      <c r="B3" s="184" t="s">
        <v>34</v>
      </c>
      <c r="C3" s="184"/>
      <c r="D3" s="184"/>
      <c r="E3" s="184"/>
      <c r="F3" s="184"/>
      <c r="G3" s="184"/>
    </row>
    <row r="4" spans="1:16" ht="13.8">
      <c r="B4" s="184" t="s">
        <v>31</v>
      </c>
      <c r="C4" s="184"/>
      <c r="D4" s="184"/>
      <c r="E4" s="184"/>
      <c r="F4" s="184"/>
      <c r="G4" s="184"/>
    </row>
    <row r="7" spans="1:16" ht="5.25" customHeight="1">
      <c r="A7" s="80"/>
      <c r="B7" s="81"/>
      <c r="C7" s="81"/>
      <c r="D7" s="81"/>
      <c r="E7" s="81"/>
      <c r="F7" s="81"/>
      <c r="G7" s="81"/>
      <c r="H7" s="81"/>
      <c r="I7" s="81"/>
      <c r="J7" s="81"/>
      <c r="K7" s="98"/>
      <c r="L7" s="81"/>
      <c r="M7" s="81"/>
      <c r="N7" s="81"/>
      <c r="O7" s="51"/>
    </row>
    <row r="8" spans="1:16" ht="74.25" customHeight="1">
      <c r="A8" s="52"/>
      <c r="B8" s="91" t="s">
        <v>51</v>
      </c>
      <c r="C8" s="43" t="s">
        <v>139</v>
      </c>
      <c r="D8" s="43" t="s">
        <v>140</v>
      </c>
      <c r="E8" s="76" t="s">
        <v>141</v>
      </c>
      <c r="F8" s="43" t="s">
        <v>142</v>
      </c>
      <c r="G8" s="43" t="s">
        <v>125</v>
      </c>
      <c r="H8" s="76" t="s">
        <v>126</v>
      </c>
      <c r="I8" s="43" t="s">
        <v>236</v>
      </c>
      <c r="J8" s="43" t="s">
        <v>237</v>
      </c>
      <c r="K8" s="116" t="s">
        <v>243</v>
      </c>
      <c r="L8" s="43" t="s">
        <v>244</v>
      </c>
      <c r="M8" s="43" t="s">
        <v>143</v>
      </c>
      <c r="N8" s="43" t="s">
        <v>144</v>
      </c>
      <c r="O8" s="53"/>
    </row>
    <row r="9" spans="1:16" ht="19.5" customHeight="1">
      <c r="A9" s="52"/>
      <c r="B9" s="44" t="s">
        <v>223</v>
      </c>
      <c r="C9" s="45">
        <v>40</v>
      </c>
      <c r="D9" s="77">
        <v>23</v>
      </c>
      <c r="E9" s="77">
        <v>17</v>
      </c>
      <c r="F9" s="45">
        <v>52</v>
      </c>
      <c r="G9" s="45">
        <v>78</v>
      </c>
      <c r="H9" s="77">
        <v>468</v>
      </c>
      <c r="I9" s="45">
        <v>13</v>
      </c>
      <c r="J9" s="45">
        <v>50</v>
      </c>
      <c r="K9" s="77">
        <v>1</v>
      </c>
      <c r="L9" s="45">
        <v>0</v>
      </c>
      <c r="M9" s="45">
        <v>5</v>
      </c>
      <c r="N9" s="45">
        <v>38</v>
      </c>
      <c r="O9" s="53"/>
      <c r="P9" s="23"/>
    </row>
    <row r="10" spans="1:16" ht="19.5" customHeight="1">
      <c r="A10" s="52"/>
      <c r="B10" s="46" t="s">
        <v>224</v>
      </c>
      <c r="C10" s="47">
        <v>10</v>
      </c>
      <c r="D10" s="78">
        <v>7</v>
      </c>
      <c r="E10" s="78">
        <v>6</v>
      </c>
      <c r="F10" s="47">
        <v>22</v>
      </c>
      <c r="G10" s="47">
        <v>7</v>
      </c>
      <c r="H10" s="78">
        <v>61</v>
      </c>
      <c r="I10" s="47">
        <v>6</v>
      </c>
      <c r="J10" s="47">
        <v>19</v>
      </c>
      <c r="K10" s="78">
        <v>2</v>
      </c>
      <c r="L10" s="47">
        <v>0</v>
      </c>
      <c r="M10" s="47">
        <v>1</v>
      </c>
      <c r="N10" s="47">
        <v>1</v>
      </c>
      <c r="O10" s="53"/>
      <c r="P10" s="23"/>
    </row>
    <row r="11" spans="1:16" ht="19.5" customHeight="1">
      <c r="A11" s="52"/>
      <c r="B11" s="44" t="s">
        <v>177</v>
      </c>
      <c r="C11" s="45">
        <v>0</v>
      </c>
      <c r="D11" s="77">
        <v>0</v>
      </c>
      <c r="E11" s="77">
        <v>0</v>
      </c>
      <c r="F11" s="45">
        <v>0</v>
      </c>
      <c r="G11" s="45">
        <v>0</v>
      </c>
      <c r="H11" s="77">
        <v>1</v>
      </c>
      <c r="I11" s="45">
        <v>0</v>
      </c>
      <c r="J11" s="45">
        <v>0</v>
      </c>
      <c r="K11" s="77">
        <v>1</v>
      </c>
      <c r="L11" s="45">
        <v>0</v>
      </c>
      <c r="M11" s="45">
        <v>0</v>
      </c>
      <c r="N11" s="45">
        <v>0</v>
      </c>
      <c r="O11" s="53"/>
      <c r="P11" s="23"/>
    </row>
    <row r="12" spans="1:16" ht="19.5" customHeight="1">
      <c r="A12" s="52"/>
      <c r="B12" s="46" t="s">
        <v>227</v>
      </c>
      <c r="C12" s="47">
        <v>0</v>
      </c>
      <c r="D12" s="78">
        <v>1</v>
      </c>
      <c r="E12" s="78">
        <v>0</v>
      </c>
      <c r="F12" s="47">
        <v>0</v>
      </c>
      <c r="G12" s="47">
        <v>0</v>
      </c>
      <c r="H12" s="78">
        <v>1</v>
      </c>
      <c r="I12" s="47">
        <v>0</v>
      </c>
      <c r="J12" s="47">
        <v>0</v>
      </c>
      <c r="K12" s="78">
        <v>0</v>
      </c>
      <c r="L12" s="47">
        <v>0</v>
      </c>
      <c r="M12" s="47">
        <v>0</v>
      </c>
      <c r="N12" s="47">
        <v>0</v>
      </c>
      <c r="O12" s="53"/>
      <c r="P12" s="23"/>
    </row>
    <row r="13" spans="1:16" ht="19.5" customHeight="1">
      <c r="A13" s="52"/>
      <c r="B13" s="44" t="s">
        <v>205</v>
      </c>
      <c r="C13" s="45">
        <v>0</v>
      </c>
      <c r="D13" s="77">
        <v>0</v>
      </c>
      <c r="E13" s="77">
        <v>0</v>
      </c>
      <c r="F13" s="45">
        <v>0</v>
      </c>
      <c r="G13" s="45">
        <v>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45">
        <v>0</v>
      </c>
      <c r="O13" s="53"/>
      <c r="P13" s="23"/>
    </row>
    <row r="14" spans="1:16" ht="19.5" customHeight="1">
      <c r="A14" s="52"/>
      <c r="B14" s="46" t="s">
        <v>179</v>
      </c>
      <c r="C14" s="47">
        <v>0</v>
      </c>
      <c r="D14" s="78">
        <v>1</v>
      </c>
      <c r="E14" s="78">
        <v>1</v>
      </c>
      <c r="F14" s="47">
        <v>0</v>
      </c>
      <c r="G14" s="47">
        <v>0</v>
      </c>
      <c r="H14" s="47">
        <v>0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53"/>
      <c r="P14" s="23"/>
    </row>
    <row r="15" spans="1:16" ht="19.5" customHeight="1">
      <c r="A15" s="52"/>
      <c r="B15" s="44" t="s">
        <v>213</v>
      </c>
      <c r="C15" s="45">
        <v>0</v>
      </c>
      <c r="D15" s="77">
        <v>0</v>
      </c>
      <c r="E15" s="77">
        <v>0</v>
      </c>
      <c r="F15" s="45">
        <v>0</v>
      </c>
      <c r="G15" s="45">
        <v>0</v>
      </c>
      <c r="H15" s="77">
        <v>0</v>
      </c>
      <c r="I15" s="45">
        <v>0</v>
      </c>
      <c r="J15" s="45">
        <v>1</v>
      </c>
      <c r="K15" s="45">
        <v>0</v>
      </c>
      <c r="L15" s="45">
        <v>0</v>
      </c>
      <c r="M15" s="45">
        <v>0</v>
      </c>
      <c r="N15" s="45">
        <v>0</v>
      </c>
      <c r="O15" s="53"/>
      <c r="P15" s="23"/>
    </row>
    <row r="16" spans="1:16" ht="19.5" customHeight="1">
      <c r="A16" s="52"/>
      <c r="B16" s="46" t="s">
        <v>238</v>
      </c>
      <c r="C16" s="47"/>
      <c r="D16" s="78">
        <v>0</v>
      </c>
      <c r="E16" s="78">
        <v>0</v>
      </c>
      <c r="F16" s="47">
        <v>0</v>
      </c>
      <c r="G16" s="47">
        <v>0</v>
      </c>
      <c r="H16" s="78">
        <v>0</v>
      </c>
      <c r="I16" s="47">
        <v>1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53"/>
      <c r="P16" s="23"/>
    </row>
    <row r="17" spans="1:16" ht="19.5" customHeight="1">
      <c r="A17" s="52"/>
      <c r="B17" s="44" t="s">
        <v>180</v>
      </c>
      <c r="C17" s="45">
        <v>0</v>
      </c>
      <c r="D17" s="77">
        <v>1</v>
      </c>
      <c r="E17" s="77">
        <v>0</v>
      </c>
      <c r="F17" s="45">
        <v>1</v>
      </c>
      <c r="G17" s="45">
        <v>1</v>
      </c>
      <c r="H17" s="45">
        <v>0</v>
      </c>
      <c r="I17" s="45">
        <v>0</v>
      </c>
      <c r="J17" s="45">
        <v>1</v>
      </c>
      <c r="K17" s="45">
        <v>2</v>
      </c>
      <c r="L17" s="45">
        <v>0</v>
      </c>
      <c r="M17" s="45">
        <v>0</v>
      </c>
      <c r="N17" s="45">
        <v>0</v>
      </c>
      <c r="O17" s="53"/>
      <c r="P17" s="23"/>
    </row>
    <row r="18" spans="1:16" ht="19.5" customHeight="1">
      <c r="A18" s="52"/>
      <c r="B18" s="46" t="s">
        <v>206</v>
      </c>
      <c r="C18" s="47">
        <v>0</v>
      </c>
      <c r="D18" s="78">
        <v>1</v>
      </c>
      <c r="E18" s="78">
        <v>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53"/>
      <c r="P18" s="23"/>
    </row>
    <row r="19" spans="1:16" ht="19.5" customHeight="1">
      <c r="A19" s="52"/>
      <c r="B19" s="44" t="s">
        <v>181</v>
      </c>
      <c r="C19" s="45">
        <v>1</v>
      </c>
      <c r="D19" s="77">
        <v>0</v>
      </c>
      <c r="E19" s="77">
        <v>0</v>
      </c>
      <c r="F19" s="45">
        <v>0</v>
      </c>
      <c r="G19" s="45">
        <v>0</v>
      </c>
      <c r="H19" s="45">
        <v>0</v>
      </c>
      <c r="I19" s="45">
        <v>1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3"/>
      <c r="P19" s="23"/>
    </row>
    <row r="20" spans="1:16" ht="19.5" customHeight="1">
      <c r="A20" s="52"/>
      <c r="B20" s="46" t="s">
        <v>182</v>
      </c>
      <c r="C20" s="47">
        <v>6</v>
      </c>
      <c r="D20" s="78">
        <v>1</v>
      </c>
      <c r="E20" s="78">
        <v>2</v>
      </c>
      <c r="F20" s="47">
        <v>2</v>
      </c>
      <c r="G20" s="47">
        <v>1</v>
      </c>
      <c r="H20" s="78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2</v>
      </c>
      <c r="O20" s="53"/>
      <c r="P20" s="23"/>
    </row>
    <row r="21" spans="1:16" ht="19.5" customHeight="1">
      <c r="A21" s="52"/>
      <c r="B21" s="44" t="s">
        <v>183</v>
      </c>
      <c r="C21" s="45">
        <v>0</v>
      </c>
      <c r="D21" s="77">
        <v>0</v>
      </c>
      <c r="E21" s="77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1</v>
      </c>
      <c r="L21" s="45">
        <v>0</v>
      </c>
      <c r="M21" s="45">
        <v>0</v>
      </c>
      <c r="N21" s="45">
        <v>0</v>
      </c>
      <c r="O21" s="53"/>
      <c r="P21" s="23"/>
    </row>
    <row r="22" spans="1:16" ht="19.5" customHeight="1">
      <c r="A22" s="52"/>
      <c r="B22" s="46" t="s">
        <v>185</v>
      </c>
      <c r="C22" s="47">
        <v>2</v>
      </c>
      <c r="D22" s="78">
        <v>0</v>
      </c>
      <c r="E22" s="78">
        <v>0</v>
      </c>
      <c r="F22" s="47">
        <v>0</v>
      </c>
      <c r="G22" s="47">
        <v>0</v>
      </c>
      <c r="H22" s="78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53"/>
      <c r="P22" s="23"/>
    </row>
    <row r="23" spans="1:16" ht="19.5" customHeight="1">
      <c r="A23" s="52"/>
      <c r="B23" s="44" t="s">
        <v>239</v>
      </c>
      <c r="C23" s="45">
        <v>0</v>
      </c>
      <c r="D23" s="77">
        <v>0</v>
      </c>
      <c r="E23" s="77">
        <v>0</v>
      </c>
      <c r="F23" s="45">
        <v>0</v>
      </c>
      <c r="G23" s="45">
        <v>0</v>
      </c>
      <c r="H23" s="77">
        <v>0</v>
      </c>
      <c r="I23" s="45">
        <v>0</v>
      </c>
      <c r="J23" s="45">
        <v>0</v>
      </c>
      <c r="K23" s="45">
        <v>1</v>
      </c>
      <c r="L23" s="45">
        <v>0</v>
      </c>
      <c r="M23" s="45">
        <v>0</v>
      </c>
      <c r="N23" s="45">
        <v>0</v>
      </c>
      <c r="O23" s="53"/>
      <c r="P23" s="23"/>
    </row>
    <row r="24" spans="1:16" ht="19.5" customHeight="1">
      <c r="A24" s="52"/>
      <c r="B24" s="46" t="s">
        <v>186</v>
      </c>
      <c r="C24" s="47">
        <v>2</v>
      </c>
      <c r="D24" s="78">
        <v>0</v>
      </c>
      <c r="E24" s="78">
        <v>0</v>
      </c>
      <c r="F24" s="47">
        <v>0</v>
      </c>
      <c r="G24" s="47">
        <v>0</v>
      </c>
      <c r="H24" s="47">
        <v>0</v>
      </c>
      <c r="I24" s="47">
        <v>1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53"/>
      <c r="P24" s="23"/>
    </row>
    <row r="25" spans="1:16" ht="19.5" customHeight="1">
      <c r="A25" s="52"/>
      <c r="B25" s="44" t="s">
        <v>190</v>
      </c>
      <c r="C25" s="45">
        <v>1</v>
      </c>
      <c r="D25" s="77">
        <v>0</v>
      </c>
      <c r="E25" s="77">
        <v>0</v>
      </c>
      <c r="F25" s="45">
        <v>0</v>
      </c>
      <c r="G25" s="45">
        <v>0</v>
      </c>
      <c r="H25" s="45">
        <v>1</v>
      </c>
      <c r="I25" s="45">
        <v>1</v>
      </c>
      <c r="J25" s="45">
        <v>0</v>
      </c>
      <c r="K25" s="45">
        <v>0</v>
      </c>
      <c r="L25" s="45">
        <v>4</v>
      </c>
      <c r="M25" s="45">
        <v>0</v>
      </c>
      <c r="N25" s="45">
        <v>0</v>
      </c>
      <c r="O25" s="53"/>
      <c r="P25" s="23"/>
    </row>
    <row r="26" spans="1:16" ht="19.5" customHeight="1">
      <c r="A26" s="52"/>
      <c r="B26" s="46" t="s">
        <v>215</v>
      </c>
      <c r="C26" s="47">
        <v>1</v>
      </c>
      <c r="D26" s="78">
        <v>0</v>
      </c>
      <c r="E26" s="78">
        <v>0</v>
      </c>
      <c r="F26" s="47">
        <v>0</v>
      </c>
      <c r="G26" s="47">
        <v>0</v>
      </c>
      <c r="H26" s="78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53"/>
      <c r="P26" s="23"/>
    </row>
    <row r="27" spans="1:16" ht="19.5" customHeight="1">
      <c r="A27" s="52"/>
      <c r="B27" s="44" t="s">
        <v>240</v>
      </c>
      <c r="C27" s="45">
        <v>0</v>
      </c>
      <c r="D27" s="77">
        <v>0</v>
      </c>
      <c r="E27" s="77">
        <v>1</v>
      </c>
      <c r="F27" s="45">
        <v>0</v>
      </c>
      <c r="G27" s="45">
        <v>0</v>
      </c>
      <c r="H27" s="45">
        <v>0</v>
      </c>
      <c r="I27" s="45">
        <v>0</v>
      </c>
      <c r="J27" s="45">
        <v>1</v>
      </c>
      <c r="K27" s="45">
        <v>0</v>
      </c>
      <c r="L27" s="45">
        <v>0</v>
      </c>
      <c r="M27" s="45">
        <v>0</v>
      </c>
      <c r="N27" s="45">
        <v>0</v>
      </c>
      <c r="O27" s="53"/>
      <c r="P27" s="23"/>
    </row>
    <row r="28" spans="1:16" ht="19.5" customHeight="1">
      <c r="A28" s="52"/>
      <c r="B28" s="46" t="s">
        <v>174</v>
      </c>
      <c r="C28" s="47">
        <v>1</v>
      </c>
      <c r="D28" s="78">
        <v>5</v>
      </c>
      <c r="E28" s="78">
        <v>0</v>
      </c>
      <c r="F28" s="47">
        <v>2</v>
      </c>
      <c r="G28" s="47">
        <v>2</v>
      </c>
      <c r="H28" s="47">
        <v>0</v>
      </c>
      <c r="I28" s="47">
        <v>0</v>
      </c>
      <c r="J28" s="47">
        <v>1</v>
      </c>
      <c r="K28" s="47">
        <v>1</v>
      </c>
      <c r="L28" s="47">
        <v>0</v>
      </c>
      <c r="M28" s="47">
        <v>0</v>
      </c>
      <c r="N28" s="47">
        <v>0</v>
      </c>
      <c r="O28" s="53"/>
      <c r="P28" s="23"/>
    </row>
    <row r="29" spans="1:16" ht="19.5" customHeight="1">
      <c r="A29" s="52"/>
      <c r="B29" s="44" t="s">
        <v>176</v>
      </c>
      <c r="C29" s="45">
        <v>1</v>
      </c>
      <c r="D29" s="77">
        <v>0</v>
      </c>
      <c r="E29" s="77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53"/>
      <c r="P29" s="23"/>
    </row>
    <row r="30" spans="1:16" ht="19.5" customHeight="1">
      <c r="A30" s="52"/>
      <c r="B30" s="46" t="s">
        <v>196</v>
      </c>
      <c r="C30" s="47">
        <v>0</v>
      </c>
      <c r="D30" s="78">
        <v>0</v>
      </c>
      <c r="E30" s="78">
        <v>0</v>
      </c>
      <c r="F30" s="47">
        <v>0</v>
      </c>
      <c r="G30" s="47">
        <v>0</v>
      </c>
      <c r="H30" s="47">
        <v>0</v>
      </c>
      <c r="I30" s="47">
        <v>5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53"/>
      <c r="P30" s="23"/>
    </row>
    <row r="31" spans="1:16" ht="19.5" customHeight="1">
      <c r="A31" s="52"/>
      <c r="B31" s="44" t="s">
        <v>197</v>
      </c>
      <c r="C31" s="45">
        <v>0</v>
      </c>
      <c r="D31" s="77">
        <v>0</v>
      </c>
      <c r="E31" s="77">
        <v>0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53"/>
      <c r="P31" s="23"/>
    </row>
    <row r="32" spans="1:16" ht="19.5" customHeight="1">
      <c r="A32" s="52"/>
      <c r="B32" s="46" t="s">
        <v>219</v>
      </c>
      <c r="C32" s="47">
        <v>0</v>
      </c>
      <c r="D32" s="78">
        <v>0</v>
      </c>
      <c r="E32" s="78">
        <v>1</v>
      </c>
      <c r="F32" s="47">
        <v>0</v>
      </c>
      <c r="G32" s="47">
        <v>0</v>
      </c>
      <c r="H32" s="78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53"/>
      <c r="P32" s="23"/>
    </row>
    <row r="33" spans="1:16" ht="19.5" customHeight="1">
      <c r="A33" s="52"/>
      <c r="B33" s="44" t="s">
        <v>241</v>
      </c>
      <c r="C33" s="45">
        <v>0</v>
      </c>
      <c r="D33" s="77">
        <v>0</v>
      </c>
      <c r="E33" s="77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1</v>
      </c>
      <c r="L33" s="45">
        <v>0</v>
      </c>
      <c r="M33" s="45">
        <v>0</v>
      </c>
      <c r="N33" s="45">
        <v>0</v>
      </c>
      <c r="O33" s="53"/>
      <c r="P33" s="23"/>
    </row>
    <row r="34" spans="1:16" ht="19.5" customHeight="1">
      <c r="A34" s="52"/>
      <c r="B34" s="46" t="s">
        <v>242</v>
      </c>
      <c r="C34" s="47">
        <v>0</v>
      </c>
      <c r="D34" s="78">
        <v>0</v>
      </c>
      <c r="E34" s="78">
        <v>0</v>
      </c>
      <c r="F34" s="47">
        <v>0</v>
      </c>
      <c r="G34" s="47">
        <v>0</v>
      </c>
      <c r="H34" s="47">
        <v>0</v>
      </c>
      <c r="I34" s="47">
        <v>1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53"/>
      <c r="P34" s="23"/>
    </row>
    <row r="35" spans="1:16" ht="19.5" customHeight="1">
      <c r="A35" s="52"/>
      <c r="B35" s="44" t="s">
        <v>209</v>
      </c>
      <c r="C35" s="45">
        <v>0</v>
      </c>
      <c r="D35" s="77">
        <v>0</v>
      </c>
      <c r="E35" s="77">
        <v>0</v>
      </c>
      <c r="F35" s="45">
        <v>0</v>
      </c>
      <c r="G35" s="45">
        <v>0</v>
      </c>
      <c r="H35" s="45">
        <v>0</v>
      </c>
      <c r="I35" s="45">
        <v>1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53"/>
      <c r="P35" s="23"/>
    </row>
    <row r="36" spans="1:16" ht="19.5" customHeight="1">
      <c r="A36" s="52"/>
      <c r="B36" s="46" t="s">
        <v>201</v>
      </c>
      <c r="C36" s="47">
        <v>3</v>
      </c>
      <c r="D36" s="78">
        <v>0</v>
      </c>
      <c r="E36" s="78">
        <v>1</v>
      </c>
      <c r="F36" s="47">
        <v>0</v>
      </c>
      <c r="G36" s="47">
        <v>1</v>
      </c>
      <c r="H36" s="47">
        <v>1</v>
      </c>
      <c r="I36" s="47">
        <v>0</v>
      </c>
      <c r="J36" s="47">
        <v>3</v>
      </c>
      <c r="K36" s="47">
        <v>1</v>
      </c>
      <c r="L36" s="47">
        <v>0</v>
      </c>
      <c r="M36" s="47">
        <v>0</v>
      </c>
      <c r="N36" s="47">
        <v>1</v>
      </c>
      <c r="O36" s="53"/>
      <c r="P36" s="23"/>
    </row>
    <row r="37" spans="1:16" ht="19.5" customHeight="1">
      <c r="A37" s="52"/>
      <c r="B37" s="44" t="s">
        <v>203</v>
      </c>
      <c r="C37" s="45">
        <v>1</v>
      </c>
      <c r="D37" s="77">
        <v>1</v>
      </c>
      <c r="E37" s="77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1</v>
      </c>
      <c r="O37" s="53"/>
      <c r="P37" s="23"/>
    </row>
    <row r="38" spans="1:16" ht="19.5" customHeight="1">
      <c r="A38" s="52"/>
      <c r="B38" s="75"/>
      <c r="C38" s="120">
        <f>SUM(C9:C37)</f>
        <v>69</v>
      </c>
      <c r="D38" s="120">
        <f t="shared" ref="D38:N38" si="0">SUM(D9:D37)</f>
        <v>41</v>
      </c>
      <c r="E38" s="120">
        <f t="shared" si="0"/>
        <v>30</v>
      </c>
      <c r="F38" s="120">
        <f t="shared" si="0"/>
        <v>79</v>
      </c>
      <c r="G38" s="120">
        <f t="shared" si="0"/>
        <v>91</v>
      </c>
      <c r="H38" s="120">
        <f t="shared" si="0"/>
        <v>533</v>
      </c>
      <c r="I38" s="120">
        <f t="shared" si="0"/>
        <v>32</v>
      </c>
      <c r="J38" s="120">
        <f t="shared" si="0"/>
        <v>76</v>
      </c>
      <c r="K38" s="120">
        <f t="shared" si="0"/>
        <v>11</v>
      </c>
      <c r="L38" s="120">
        <f t="shared" si="0"/>
        <v>4</v>
      </c>
      <c r="M38" s="120">
        <f t="shared" si="0"/>
        <v>6</v>
      </c>
      <c r="N38" s="120">
        <f t="shared" si="0"/>
        <v>43</v>
      </c>
      <c r="O38" s="53"/>
    </row>
    <row r="39" spans="1:16" ht="5.2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99"/>
      <c r="L39" s="55"/>
      <c r="M39" s="55"/>
      <c r="N39" s="55"/>
      <c r="O39" s="56"/>
    </row>
  </sheetData>
  <mergeCells count="2">
    <mergeCell ref="B3:G3"/>
    <mergeCell ref="B4:G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opLeftCell="A25" zoomScale="90" zoomScaleNormal="90" workbookViewId="0">
      <selection activeCell="F62" sqref="F62"/>
    </sheetView>
  </sheetViews>
  <sheetFormatPr defaultColWidth="11.5546875" defaultRowHeight="13.2"/>
  <cols>
    <col min="1" max="1" width="0.88671875" customWidth="1"/>
    <col min="2" max="2" width="28.6640625" customWidth="1"/>
    <col min="3" max="3" width="16.109375" customWidth="1"/>
    <col min="4" max="4" width="14.88671875" customWidth="1"/>
    <col min="5" max="5" width="16.5546875" customWidth="1"/>
    <col min="6" max="6" width="16.88671875" customWidth="1"/>
    <col min="7" max="7" width="14.6640625" customWidth="1"/>
    <col min="8" max="8" width="15.33203125" customWidth="1"/>
    <col min="9" max="10" width="14.5546875" customWidth="1"/>
    <col min="11" max="11" width="18.109375" customWidth="1"/>
    <col min="12" max="12" width="15.5546875" bestFit="1" customWidth="1"/>
    <col min="13" max="13" width="15.5546875" customWidth="1"/>
    <col min="14" max="14" width="15.5546875" bestFit="1" customWidth="1"/>
    <col min="15" max="15" width="15.5546875" customWidth="1"/>
    <col min="16" max="16" width="1.109375" customWidth="1"/>
  </cols>
  <sheetData>
    <row r="1" spans="1:16">
      <c r="B1" s="100" t="s">
        <v>49</v>
      </c>
    </row>
    <row r="2" spans="1:16">
      <c r="B2" s="100"/>
    </row>
    <row r="3" spans="1:16" ht="13.8">
      <c r="B3" s="184" t="s">
        <v>35</v>
      </c>
      <c r="C3" s="184"/>
      <c r="D3" s="184"/>
      <c r="E3" s="184"/>
      <c r="F3" s="184"/>
      <c r="G3" s="184"/>
      <c r="H3" s="184"/>
    </row>
    <row r="4" spans="1:16" ht="13.8">
      <c r="B4" s="184" t="s">
        <v>31</v>
      </c>
      <c r="C4" s="184"/>
      <c r="D4" s="184"/>
      <c r="E4" s="184"/>
      <c r="F4" s="184"/>
      <c r="G4" s="184"/>
      <c r="H4" s="184"/>
    </row>
    <row r="8" spans="1:16" ht="5.2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51"/>
    </row>
    <row r="9" spans="1:16" s="85" customFormat="1" ht="107.25" customHeight="1">
      <c r="A9" s="83"/>
      <c r="B9" s="93" t="s">
        <v>51</v>
      </c>
      <c r="C9" s="90" t="s">
        <v>145</v>
      </c>
      <c r="D9" s="90" t="s">
        <v>146</v>
      </c>
      <c r="E9" s="90" t="s">
        <v>147</v>
      </c>
      <c r="F9" s="90" t="s">
        <v>148</v>
      </c>
      <c r="G9" s="90" t="s">
        <v>149</v>
      </c>
      <c r="H9" s="90" t="s">
        <v>150</v>
      </c>
      <c r="I9" s="90" t="s">
        <v>151</v>
      </c>
      <c r="J9" s="90" t="s">
        <v>152</v>
      </c>
      <c r="K9" s="90" t="s">
        <v>265</v>
      </c>
      <c r="L9" s="90" t="s">
        <v>266</v>
      </c>
      <c r="M9" s="90" t="s">
        <v>267</v>
      </c>
      <c r="N9" s="90" t="s">
        <v>268</v>
      </c>
      <c r="O9" s="90" t="s">
        <v>153</v>
      </c>
      <c r="P9" s="84"/>
    </row>
    <row r="10" spans="1:16" ht="18.75" customHeight="1">
      <c r="A10" s="52"/>
      <c r="B10" s="126" t="s">
        <v>223</v>
      </c>
      <c r="C10" s="126">
        <v>0</v>
      </c>
      <c r="D10" s="126">
        <v>23</v>
      </c>
      <c r="E10" s="126">
        <v>3</v>
      </c>
      <c r="F10" s="126">
        <v>238</v>
      </c>
      <c r="G10" s="126">
        <v>11</v>
      </c>
      <c r="H10" s="126">
        <v>10</v>
      </c>
      <c r="I10" s="126">
        <v>17</v>
      </c>
      <c r="J10" s="126">
        <v>4</v>
      </c>
      <c r="K10" s="126">
        <v>0</v>
      </c>
      <c r="L10" s="126">
        <v>0</v>
      </c>
      <c r="M10" s="126">
        <v>1</v>
      </c>
      <c r="N10" s="126">
        <v>1</v>
      </c>
      <c r="O10" s="126">
        <v>21</v>
      </c>
      <c r="P10" s="53"/>
    </row>
    <row r="11" spans="1:16" ht="18.75" customHeight="1">
      <c r="A11" s="52"/>
      <c r="B11" s="125" t="s">
        <v>224</v>
      </c>
      <c r="C11" s="125">
        <v>0</v>
      </c>
      <c r="D11" s="125">
        <v>5</v>
      </c>
      <c r="E11" s="125">
        <v>1</v>
      </c>
      <c r="F11" s="125">
        <v>22</v>
      </c>
      <c r="G11" s="125">
        <v>1</v>
      </c>
      <c r="H11" s="125">
        <v>2</v>
      </c>
      <c r="I11" s="125">
        <v>9</v>
      </c>
      <c r="J11" s="125">
        <v>2</v>
      </c>
      <c r="K11" s="125">
        <v>1</v>
      </c>
      <c r="L11" s="125">
        <v>0</v>
      </c>
      <c r="M11" s="125">
        <v>0</v>
      </c>
      <c r="N11" s="125">
        <v>1</v>
      </c>
      <c r="O11" s="125">
        <v>9</v>
      </c>
      <c r="P11" s="53"/>
    </row>
    <row r="12" spans="1:16" ht="18.75" customHeight="1">
      <c r="A12" s="52"/>
      <c r="B12" s="126" t="s">
        <v>177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3</v>
      </c>
      <c r="M12" s="126">
        <v>0</v>
      </c>
      <c r="N12" s="126">
        <v>2</v>
      </c>
      <c r="O12" s="126">
        <v>0</v>
      </c>
      <c r="P12" s="53"/>
    </row>
    <row r="13" spans="1:16" ht="18.75" customHeight="1">
      <c r="A13" s="52"/>
      <c r="B13" s="125" t="s">
        <v>227</v>
      </c>
      <c r="C13" s="125">
        <v>0</v>
      </c>
      <c r="D13" s="125">
        <v>0</v>
      </c>
      <c r="E13" s="125">
        <v>0</v>
      </c>
      <c r="F13" s="125">
        <v>1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53"/>
    </row>
    <row r="14" spans="1:16" ht="18.75" customHeight="1">
      <c r="A14" s="52"/>
      <c r="B14" s="126" t="s">
        <v>205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1</v>
      </c>
      <c r="P14" s="53"/>
    </row>
    <row r="15" spans="1:16" ht="18.75" customHeight="1">
      <c r="A15" s="52"/>
      <c r="B15" s="125" t="s">
        <v>245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1</v>
      </c>
      <c r="M15" s="125">
        <v>0</v>
      </c>
      <c r="N15" s="125">
        <v>0</v>
      </c>
      <c r="O15" s="125">
        <v>0</v>
      </c>
      <c r="P15" s="53"/>
    </row>
    <row r="16" spans="1:16" ht="18.75" customHeight="1">
      <c r="A16" s="52"/>
      <c r="B16" s="126" t="s">
        <v>212</v>
      </c>
      <c r="C16" s="126">
        <v>0</v>
      </c>
      <c r="D16" s="126">
        <v>1</v>
      </c>
      <c r="E16" s="126">
        <v>0</v>
      </c>
      <c r="F16" s="126">
        <v>0</v>
      </c>
      <c r="G16" s="126">
        <v>2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53"/>
    </row>
    <row r="17" spans="1:16" ht="18.75" customHeight="1">
      <c r="A17" s="52"/>
      <c r="B17" s="125" t="s">
        <v>246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1</v>
      </c>
      <c r="M17" s="125">
        <v>0</v>
      </c>
      <c r="N17" s="125">
        <v>0</v>
      </c>
      <c r="O17" s="125">
        <v>0</v>
      </c>
      <c r="P17" s="53"/>
    </row>
    <row r="18" spans="1:16" ht="18.75" customHeight="1">
      <c r="A18" s="52"/>
      <c r="B18" s="126" t="s">
        <v>179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1</v>
      </c>
      <c r="N18" s="126">
        <v>0</v>
      </c>
      <c r="O18" s="126">
        <v>0</v>
      </c>
      <c r="P18" s="53"/>
    </row>
    <row r="19" spans="1:16" ht="18.75" customHeight="1">
      <c r="A19" s="52"/>
      <c r="B19" s="125" t="s">
        <v>238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1</v>
      </c>
      <c r="L19" s="125">
        <v>0</v>
      </c>
      <c r="M19" s="125">
        <v>0</v>
      </c>
      <c r="N19" s="125">
        <v>0</v>
      </c>
      <c r="O19" s="125">
        <v>0</v>
      </c>
      <c r="P19" s="53"/>
    </row>
    <row r="20" spans="1:16" ht="18.75" customHeight="1">
      <c r="A20" s="52"/>
      <c r="B20" s="126" t="s">
        <v>180</v>
      </c>
      <c r="C20" s="126">
        <v>0</v>
      </c>
      <c r="D20" s="126">
        <v>3</v>
      </c>
      <c r="E20" s="126">
        <v>0</v>
      </c>
      <c r="F20" s="126">
        <v>0</v>
      </c>
      <c r="G20" s="126">
        <v>3</v>
      </c>
      <c r="H20" s="126">
        <v>0</v>
      </c>
      <c r="I20" s="126">
        <v>4</v>
      </c>
      <c r="J20" s="126">
        <v>0</v>
      </c>
      <c r="K20" s="126">
        <v>0</v>
      </c>
      <c r="L20" s="126">
        <v>0</v>
      </c>
      <c r="M20" s="126">
        <v>0</v>
      </c>
      <c r="N20" s="126">
        <v>1</v>
      </c>
      <c r="O20" s="126">
        <v>0</v>
      </c>
      <c r="P20" s="53"/>
    </row>
    <row r="21" spans="1:16" ht="18.75" customHeight="1">
      <c r="A21" s="52"/>
      <c r="B21" s="125" t="s">
        <v>173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1</v>
      </c>
      <c r="O21" s="125">
        <v>0</v>
      </c>
      <c r="P21" s="53"/>
    </row>
    <row r="22" spans="1:16" ht="18.75" customHeight="1">
      <c r="A22" s="52"/>
      <c r="B22" s="126" t="s">
        <v>247</v>
      </c>
      <c r="C22" s="126">
        <v>1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/>
      <c r="O22" s="126">
        <v>0</v>
      </c>
      <c r="P22" s="53"/>
    </row>
    <row r="23" spans="1:16" ht="18.75" customHeight="1">
      <c r="A23" s="52"/>
      <c r="B23" s="125" t="s">
        <v>232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1</v>
      </c>
      <c r="O23" s="125">
        <v>0</v>
      </c>
      <c r="P23" s="53"/>
    </row>
    <row r="24" spans="1:16" ht="18.75" customHeight="1">
      <c r="A24" s="52"/>
      <c r="B24" s="126" t="s">
        <v>206</v>
      </c>
      <c r="C24" s="126">
        <v>0</v>
      </c>
      <c r="D24" s="126">
        <v>1</v>
      </c>
      <c r="E24" s="126">
        <v>0</v>
      </c>
      <c r="F24" s="126">
        <v>0</v>
      </c>
      <c r="G24" s="126">
        <v>0</v>
      </c>
      <c r="H24" s="126">
        <v>10</v>
      </c>
      <c r="I24" s="126">
        <v>21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53"/>
    </row>
    <row r="25" spans="1:16" ht="18.75" customHeight="1">
      <c r="A25" s="52"/>
      <c r="B25" s="125" t="s">
        <v>182</v>
      </c>
      <c r="C25" s="125">
        <v>0</v>
      </c>
      <c r="D25" s="125">
        <v>2</v>
      </c>
      <c r="E25" s="125">
        <v>0</v>
      </c>
      <c r="F25" s="125">
        <v>0</v>
      </c>
      <c r="G25" s="125">
        <v>0</v>
      </c>
      <c r="H25" s="125">
        <v>0</v>
      </c>
      <c r="I25" s="125">
        <v>4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53"/>
    </row>
    <row r="26" spans="1:16" ht="18.75" customHeight="1">
      <c r="A26" s="52"/>
      <c r="B26" s="126" t="s">
        <v>183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1</v>
      </c>
      <c r="N26" s="126">
        <v>0</v>
      </c>
      <c r="O26" s="126">
        <v>0</v>
      </c>
      <c r="P26" s="53"/>
    </row>
    <row r="27" spans="1:16" ht="18.75" customHeight="1">
      <c r="A27" s="52"/>
      <c r="B27" s="125" t="s">
        <v>248</v>
      </c>
      <c r="C27" s="125">
        <v>1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53"/>
    </row>
    <row r="28" spans="1:16" ht="18.75" customHeight="1">
      <c r="A28" s="52"/>
      <c r="B28" s="126" t="s">
        <v>185</v>
      </c>
      <c r="C28" s="126">
        <v>1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53"/>
    </row>
    <row r="29" spans="1:16" ht="18.75" customHeight="1">
      <c r="A29" s="52"/>
      <c r="B29" s="125" t="s">
        <v>233</v>
      </c>
      <c r="C29" s="125">
        <v>1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53"/>
    </row>
    <row r="30" spans="1:16" ht="18.75" customHeight="1">
      <c r="A30" s="52"/>
      <c r="B30" s="126" t="s">
        <v>186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1</v>
      </c>
      <c r="M30" s="126">
        <v>9</v>
      </c>
      <c r="N30" s="126">
        <v>0</v>
      </c>
      <c r="O30" s="126">
        <v>0</v>
      </c>
      <c r="P30" s="53"/>
    </row>
    <row r="31" spans="1:16" ht="18.75" customHeight="1">
      <c r="A31" s="52"/>
      <c r="B31" s="125" t="s">
        <v>187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1</v>
      </c>
      <c r="M31" s="125">
        <v>0</v>
      </c>
      <c r="N31" s="125">
        <v>0</v>
      </c>
      <c r="O31" s="125">
        <v>0</v>
      </c>
      <c r="P31" s="53"/>
    </row>
    <row r="32" spans="1:16" ht="18.75" customHeight="1">
      <c r="A32" s="52"/>
      <c r="B32" s="126" t="s">
        <v>188</v>
      </c>
      <c r="C32" s="126">
        <v>1</v>
      </c>
      <c r="D32" s="126">
        <v>1</v>
      </c>
      <c r="E32" s="126">
        <v>1</v>
      </c>
      <c r="F32" s="126">
        <v>0</v>
      </c>
      <c r="G32" s="126">
        <v>0</v>
      </c>
      <c r="H32" s="126">
        <v>0</v>
      </c>
      <c r="I32" s="126">
        <v>2</v>
      </c>
      <c r="J32" s="126">
        <v>0</v>
      </c>
      <c r="K32" s="126">
        <v>0</v>
      </c>
      <c r="L32" s="126">
        <v>2</v>
      </c>
      <c r="M32" s="126">
        <v>0</v>
      </c>
      <c r="N32" s="126">
        <v>0</v>
      </c>
      <c r="O32" s="126">
        <v>0</v>
      </c>
      <c r="P32" s="53"/>
    </row>
    <row r="33" spans="1:16" ht="18.75" customHeight="1">
      <c r="A33" s="52"/>
      <c r="B33" s="125" t="s">
        <v>190</v>
      </c>
      <c r="C33" s="125">
        <v>0</v>
      </c>
      <c r="D33" s="125">
        <v>4</v>
      </c>
      <c r="E33" s="125">
        <v>0</v>
      </c>
      <c r="F33" s="125">
        <v>0</v>
      </c>
      <c r="G33" s="125">
        <v>1</v>
      </c>
      <c r="H33" s="125">
        <v>0</v>
      </c>
      <c r="I33" s="125">
        <v>0</v>
      </c>
      <c r="J33" s="125">
        <v>0</v>
      </c>
      <c r="K33" s="125">
        <v>0</v>
      </c>
      <c r="L33" s="125">
        <v>2</v>
      </c>
      <c r="M33" s="125">
        <v>0</v>
      </c>
      <c r="N33" s="125">
        <v>1</v>
      </c>
      <c r="O33" s="125">
        <v>1</v>
      </c>
      <c r="P33" s="53"/>
    </row>
    <row r="34" spans="1:16" ht="18.75" customHeight="1">
      <c r="A34" s="52"/>
      <c r="B34" s="126" t="s">
        <v>215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1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53"/>
    </row>
    <row r="35" spans="1:16" ht="18.75" customHeight="1">
      <c r="A35" s="52"/>
      <c r="B35" s="125" t="s">
        <v>174</v>
      </c>
      <c r="C35" s="125">
        <v>1</v>
      </c>
      <c r="D35" s="125">
        <v>9</v>
      </c>
      <c r="E35" s="125">
        <v>0</v>
      </c>
      <c r="F35" s="125">
        <v>0</v>
      </c>
      <c r="G35" s="125">
        <v>0</v>
      </c>
      <c r="H35" s="125">
        <v>2</v>
      </c>
      <c r="I35" s="125">
        <v>3</v>
      </c>
      <c r="J35" s="125">
        <v>0</v>
      </c>
      <c r="K35" s="125">
        <v>0</v>
      </c>
      <c r="L35" s="125">
        <v>1</v>
      </c>
      <c r="M35" s="125">
        <v>0</v>
      </c>
      <c r="N35" s="125">
        <v>0</v>
      </c>
      <c r="O35" s="125">
        <v>0</v>
      </c>
      <c r="P35" s="53"/>
    </row>
    <row r="36" spans="1:16" ht="18.75" customHeight="1">
      <c r="A36" s="52"/>
      <c r="B36" s="126" t="s">
        <v>249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1</v>
      </c>
      <c r="O36" s="126">
        <v>0</v>
      </c>
      <c r="P36" s="53"/>
    </row>
    <row r="37" spans="1:16" ht="18.75" customHeight="1">
      <c r="A37" s="52"/>
      <c r="B37" s="125" t="s">
        <v>175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1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53"/>
    </row>
    <row r="38" spans="1:16" ht="18.75" customHeight="1">
      <c r="A38" s="52"/>
      <c r="B38" s="126" t="s">
        <v>194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1</v>
      </c>
      <c r="M38" s="126">
        <v>0</v>
      </c>
      <c r="N38" s="126">
        <v>0</v>
      </c>
      <c r="O38" s="126">
        <v>0</v>
      </c>
      <c r="P38" s="53"/>
    </row>
    <row r="39" spans="1:16" ht="18.75" customHeight="1">
      <c r="A39" s="52"/>
      <c r="B39" s="125" t="s">
        <v>195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1</v>
      </c>
      <c r="L39" s="125"/>
      <c r="M39" s="125">
        <v>2</v>
      </c>
      <c r="N39" s="125"/>
      <c r="O39" s="125"/>
      <c r="P39" s="53"/>
    </row>
    <row r="40" spans="1:16" ht="18.75" customHeight="1">
      <c r="A40" s="52"/>
      <c r="B40" s="126" t="s">
        <v>176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1</v>
      </c>
      <c r="I40" s="126">
        <v>1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53"/>
    </row>
    <row r="41" spans="1:16" ht="18.75" customHeight="1">
      <c r="A41" s="52"/>
      <c r="B41" s="125" t="s">
        <v>218</v>
      </c>
      <c r="C41" s="125">
        <v>0</v>
      </c>
      <c r="D41" s="125">
        <v>3</v>
      </c>
      <c r="E41" s="125">
        <v>0</v>
      </c>
      <c r="F41" s="125">
        <v>0</v>
      </c>
      <c r="G41" s="125">
        <v>3</v>
      </c>
      <c r="H41" s="125">
        <v>4</v>
      </c>
      <c r="I41" s="125">
        <v>3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53"/>
    </row>
    <row r="42" spans="1:16" ht="18.75" customHeight="1">
      <c r="A42" s="52"/>
      <c r="B42" s="126" t="s">
        <v>250</v>
      </c>
      <c r="C42" s="126">
        <v>1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53"/>
    </row>
    <row r="43" spans="1:16" ht="18.75" customHeight="1">
      <c r="A43" s="52"/>
      <c r="B43" s="125" t="s">
        <v>220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1</v>
      </c>
      <c r="J43" s="125">
        <v>0</v>
      </c>
      <c r="K43" s="125">
        <v>0</v>
      </c>
      <c r="L43" s="125">
        <v>0</v>
      </c>
      <c r="M43" s="125">
        <v>1</v>
      </c>
      <c r="N43" s="125">
        <v>0</v>
      </c>
      <c r="O43" s="125">
        <v>0</v>
      </c>
      <c r="P43" s="53"/>
    </row>
    <row r="44" spans="1:16" ht="18.75" customHeight="1">
      <c r="A44" s="52"/>
      <c r="B44" s="126" t="s">
        <v>251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1</v>
      </c>
      <c r="P44" s="53"/>
    </row>
    <row r="45" spans="1:16" ht="18.75" customHeight="1">
      <c r="A45" s="52"/>
      <c r="B45" s="125" t="s">
        <v>252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1</v>
      </c>
      <c r="M45" s="125">
        <v>0</v>
      </c>
      <c r="N45" s="125">
        <v>0</v>
      </c>
      <c r="O45" s="125">
        <v>0</v>
      </c>
      <c r="P45" s="53"/>
    </row>
    <row r="46" spans="1:16" ht="18.75" customHeight="1">
      <c r="A46" s="52"/>
      <c r="B46" s="126" t="s">
        <v>253</v>
      </c>
      <c r="C46" s="126">
        <v>0</v>
      </c>
      <c r="D46" s="126">
        <v>0</v>
      </c>
      <c r="E46" s="126">
        <v>1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53"/>
    </row>
    <row r="47" spans="1:16" ht="18.75" customHeight="1">
      <c r="A47" s="52"/>
      <c r="B47" s="125" t="s">
        <v>254</v>
      </c>
      <c r="C47" s="125">
        <v>1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53"/>
    </row>
    <row r="48" spans="1:16" ht="18.75" customHeight="1">
      <c r="A48" s="52"/>
      <c r="B48" s="126" t="s">
        <v>209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1</v>
      </c>
      <c r="N48" s="126">
        <v>0</v>
      </c>
      <c r="O48" s="126">
        <v>0</v>
      </c>
      <c r="P48" s="53"/>
    </row>
    <row r="49" spans="1:16" ht="18.75" customHeight="1">
      <c r="A49" s="52"/>
      <c r="B49" s="125" t="s">
        <v>201</v>
      </c>
      <c r="C49" s="125">
        <v>0</v>
      </c>
      <c r="D49" s="125">
        <v>3</v>
      </c>
      <c r="E49" s="125">
        <v>1</v>
      </c>
      <c r="F49" s="125">
        <v>0</v>
      </c>
      <c r="G49" s="125">
        <v>0</v>
      </c>
      <c r="H49" s="125">
        <v>0</v>
      </c>
      <c r="I49" s="125">
        <v>9</v>
      </c>
      <c r="J49" s="125">
        <v>0</v>
      </c>
      <c r="K49" s="125">
        <v>0</v>
      </c>
      <c r="L49" s="125">
        <v>0</v>
      </c>
      <c r="M49" s="125">
        <v>0</v>
      </c>
      <c r="N49" s="125">
        <v>1</v>
      </c>
      <c r="O49" s="125">
        <v>1</v>
      </c>
      <c r="P49" s="53"/>
    </row>
    <row r="50" spans="1:16" ht="18.75" customHeight="1">
      <c r="A50" s="52"/>
      <c r="B50" s="126" t="s">
        <v>255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1</v>
      </c>
      <c r="M50" s="126">
        <v>0</v>
      </c>
      <c r="N50" s="126">
        <v>0</v>
      </c>
      <c r="O50" s="126">
        <v>0</v>
      </c>
      <c r="P50" s="53"/>
    </row>
    <row r="51" spans="1:16" ht="18.75" customHeight="1">
      <c r="A51" s="52"/>
      <c r="B51" s="125" t="s">
        <v>202</v>
      </c>
      <c r="C51" s="125">
        <v>0</v>
      </c>
      <c r="D51" s="125">
        <v>1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53"/>
    </row>
    <row r="52" spans="1:16" ht="18.75" customHeight="1">
      <c r="A52" s="52"/>
      <c r="B52" s="126" t="s">
        <v>203</v>
      </c>
      <c r="C52" s="126">
        <v>0</v>
      </c>
      <c r="D52" s="126">
        <v>1</v>
      </c>
      <c r="E52" s="126">
        <v>1</v>
      </c>
      <c r="F52" s="126">
        <v>0</v>
      </c>
      <c r="G52" s="126">
        <v>0</v>
      </c>
      <c r="H52" s="126">
        <v>0</v>
      </c>
      <c r="I52" s="126">
        <v>1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1</v>
      </c>
      <c r="P52" s="53"/>
    </row>
    <row r="53" spans="1:16" ht="18.75" customHeight="1">
      <c r="A53" s="52"/>
      <c r="B53" s="125" t="s">
        <v>204</v>
      </c>
      <c r="C53" s="125">
        <v>1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53"/>
    </row>
    <row r="54" spans="1:16" ht="18.75" customHeight="1">
      <c r="A54" s="52"/>
      <c r="B54" s="152" t="s">
        <v>14</v>
      </c>
      <c r="C54" s="152">
        <f>SUM(C10:C53)</f>
        <v>9</v>
      </c>
      <c r="D54" s="152">
        <f t="shared" ref="D54:O54" si="0">SUM(D10:D53)</f>
        <v>57</v>
      </c>
      <c r="E54" s="152">
        <f t="shared" si="0"/>
        <v>8</v>
      </c>
      <c r="F54" s="152">
        <f t="shared" si="0"/>
        <v>261</v>
      </c>
      <c r="G54" s="152">
        <f t="shared" si="0"/>
        <v>21</v>
      </c>
      <c r="H54" s="152">
        <f t="shared" si="0"/>
        <v>29</v>
      </c>
      <c r="I54" s="152">
        <f t="shared" si="0"/>
        <v>77</v>
      </c>
      <c r="J54" s="152">
        <f t="shared" si="0"/>
        <v>6</v>
      </c>
      <c r="K54" s="152">
        <f t="shared" si="0"/>
        <v>3</v>
      </c>
      <c r="L54" s="152">
        <f t="shared" si="0"/>
        <v>15</v>
      </c>
      <c r="M54" s="152">
        <f t="shared" si="0"/>
        <v>16</v>
      </c>
      <c r="N54" s="152">
        <f t="shared" si="0"/>
        <v>10</v>
      </c>
      <c r="O54" s="152">
        <f t="shared" si="0"/>
        <v>35</v>
      </c>
      <c r="P54" s="53"/>
    </row>
    <row r="55" spans="1:16" ht="3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opLeftCell="A4" workbookViewId="0">
      <selection activeCell="L49" sqref="L49"/>
    </sheetView>
  </sheetViews>
  <sheetFormatPr defaultColWidth="11.5546875" defaultRowHeight="13.2"/>
  <cols>
    <col min="1" max="1" width="0.6640625" customWidth="1"/>
    <col min="2" max="2" width="21.33203125" customWidth="1"/>
    <col min="3" max="4" width="14.5546875" style="82" customWidth="1"/>
    <col min="5" max="5" width="18.5546875" style="82" customWidth="1"/>
    <col min="6" max="7" width="14.5546875" style="82" customWidth="1"/>
    <col min="8" max="8" width="17.5546875" style="82" customWidth="1"/>
    <col min="9" max="9" width="0.6640625" customWidth="1"/>
  </cols>
  <sheetData>
    <row r="1" spans="1:10">
      <c r="B1" s="100" t="s">
        <v>49</v>
      </c>
    </row>
    <row r="2" spans="1:10">
      <c r="B2" s="100"/>
    </row>
    <row r="3" spans="1:10" ht="13.8">
      <c r="B3" s="184" t="s">
        <v>36</v>
      </c>
      <c r="C3" s="184"/>
      <c r="D3" s="184"/>
      <c r="E3" s="184"/>
      <c r="F3" s="184"/>
      <c r="G3" s="184"/>
      <c r="H3" s="184"/>
    </row>
    <row r="4" spans="1:10" ht="13.8">
      <c r="B4" s="184" t="s">
        <v>31</v>
      </c>
      <c r="C4" s="184"/>
      <c r="D4" s="184"/>
      <c r="E4" s="184"/>
      <c r="F4" s="184"/>
      <c r="G4" s="184"/>
      <c r="H4" s="184"/>
    </row>
    <row r="7" spans="1:10" ht="3.75" customHeight="1">
      <c r="A7" s="80"/>
      <c r="B7" s="81"/>
      <c r="C7" s="98"/>
      <c r="D7" s="98"/>
      <c r="E7" s="98"/>
      <c r="F7" s="98"/>
      <c r="G7" s="98"/>
      <c r="H7" s="98"/>
      <c r="I7" s="51"/>
    </row>
    <row r="8" spans="1:10" ht="103.5" customHeight="1">
      <c r="A8" s="52"/>
      <c r="B8" s="91" t="s">
        <v>51</v>
      </c>
      <c r="C8" s="116" t="s">
        <v>272</v>
      </c>
      <c r="D8" s="116" t="s">
        <v>256</v>
      </c>
      <c r="E8" s="116" t="s">
        <v>271</v>
      </c>
      <c r="F8" s="116" t="s">
        <v>270</v>
      </c>
      <c r="G8" s="116" t="s">
        <v>273</v>
      </c>
      <c r="H8" s="116" t="s">
        <v>269</v>
      </c>
      <c r="I8" s="53"/>
    </row>
    <row r="9" spans="1:10" ht="19.5" customHeight="1">
      <c r="A9" s="52"/>
      <c r="B9" s="44" t="s">
        <v>223</v>
      </c>
      <c r="C9" s="77">
        <v>0</v>
      </c>
      <c r="D9" s="77">
        <v>20</v>
      </c>
      <c r="E9" s="77">
        <v>0</v>
      </c>
      <c r="F9" s="77">
        <v>79</v>
      </c>
      <c r="G9" s="77">
        <v>27</v>
      </c>
      <c r="H9" s="77">
        <v>0</v>
      </c>
      <c r="I9" s="53"/>
      <c r="J9" s="23"/>
    </row>
    <row r="10" spans="1:10" ht="19.5" customHeight="1">
      <c r="A10" s="52"/>
      <c r="B10" s="46" t="s">
        <v>224</v>
      </c>
      <c r="C10" s="78">
        <v>0</v>
      </c>
      <c r="D10" s="78">
        <v>7</v>
      </c>
      <c r="E10" s="78">
        <v>0</v>
      </c>
      <c r="F10" s="78">
        <v>16</v>
      </c>
      <c r="G10" s="78">
        <v>13</v>
      </c>
      <c r="H10" s="78">
        <v>0</v>
      </c>
      <c r="I10" s="53"/>
      <c r="J10" s="23"/>
    </row>
    <row r="11" spans="1:10" ht="19.5" customHeight="1">
      <c r="A11" s="52"/>
      <c r="B11" s="44" t="s">
        <v>177</v>
      </c>
      <c r="C11" s="77">
        <v>0</v>
      </c>
      <c r="D11" s="77">
        <v>0</v>
      </c>
      <c r="E11" s="77">
        <v>0</v>
      </c>
      <c r="F11" s="77">
        <v>1</v>
      </c>
      <c r="G11" s="77">
        <v>2</v>
      </c>
      <c r="H11" s="77">
        <v>0</v>
      </c>
      <c r="I11" s="53"/>
      <c r="J11" s="23"/>
    </row>
    <row r="12" spans="1:10" ht="19.5" customHeight="1">
      <c r="A12" s="52"/>
      <c r="B12" s="46" t="s">
        <v>210</v>
      </c>
      <c r="C12" s="78">
        <v>0</v>
      </c>
      <c r="D12" s="78">
        <v>0</v>
      </c>
      <c r="E12" s="78">
        <v>0</v>
      </c>
      <c r="F12" s="78">
        <v>1</v>
      </c>
      <c r="G12" s="78">
        <v>0</v>
      </c>
      <c r="H12" s="78">
        <v>0</v>
      </c>
      <c r="I12" s="53"/>
      <c r="J12" s="23"/>
    </row>
    <row r="13" spans="1:10" ht="19.5" customHeight="1">
      <c r="A13" s="52"/>
      <c r="B13" s="44" t="s">
        <v>178</v>
      </c>
      <c r="C13" s="77">
        <v>0</v>
      </c>
      <c r="D13" s="77">
        <v>0</v>
      </c>
      <c r="E13" s="77">
        <v>1</v>
      </c>
      <c r="F13" s="77">
        <v>0</v>
      </c>
      <c r="G13" s="77">
        <v>0</v>
      </c>
      <c r="H13" s="77">
        <v>0</v>
      </c>
      <c r="I13" s="53"/>
      <c r="J13" s="23"/>
    </row>
    <row r="14" spans="1:10" ht="19.5" customHeight="1">
      <c r="A14" s="52"/>
      <c r="B14" s="46" t="s">
        <v>238</v>
      </c>
      <c r="C14" s="78">
        <v>0</v>
      </c>
      <c r="D14" s="78">
        <v>0</v>
      </c>
      <c r="E14" s="78">
        <v>0</v>
      </c>
      <c r="F14" s="78">
        <v>0</v>
      </c>
      <c r="G14" s="78">
        <v>2</v>
      </c>
      <c r="H14" s="78">
        <v>0</v>
      </c>
      <c r="I14" s="53"/>
      <c r="J14" s="23"/>
    </row>
    <row r="15" spans="1:10" ht="19.5" customHeight="1">
      <c r="A15" s="52"/>
      <c r="B15" s="44" t="s">
        <v>180</v>
      </c>
      <c r="C15" s="77">
        <v>0</v>
      </c>
      <c r="D15" s="77">
        <v>1</v>
      </c>
      <c r="E15" s="77">
        <v>0</v>
      </c>
      <c r="F15" s="77">
        <v>0</v>
      </c>
      <c r="G15" s="77">
        <v>0</v>
      </c>
      <c r="H15" s="77">
        <v>0</v>
      </c>
      <c r="I15" s="53"/>
      <c r="J15" s="23"/>
    </row>
    <row r="16" spans="1:10" ht="19.5" customHeight="1">
      <c r="A16" s="52"/>
      <c r="B16" s="46" t="s">
        <v>173</v>
      </c>
      <c r="C16" s="78">
        <v>0</v>
      </c>
      <c r="D16" s="78">
        <v>2</v>
      </c>
      <c r="E16" s="78">
        <v>0</v>
      </c>
      <c r="F16" s="78">
        <v>0</v>
      </c>
      <c r="G16" s="78">
        <v>0</v>
      </c>
      <c r="H16" s="78">
        <v>0</v>
      </c>
      <c r="I16" s="53"/>
      <c r="J16" s="23"/>
    </row>
    <row r="17" spans="1:10" ht="19.5" customHeight="1">
      <c r="A17" s="52"/>
      <c r="B17" s="44" t="s">
        <v>181</v>
      </c>
      <c r="C17" s="77">
        <v>0</v>
      </c>
      <c r="D17" s="77">
        <v>0</v>
      </c>
      <c r="E17" s="77">
        <v>0</v>
      </c>
      <c r="F17" s="77">
        <v>1</v>
      </c>
      <c r="G17" s="77">
        <v>0</v>
      </c>
      <c r="H17" s="77">
        <v>0</v>
      </c>
      <c r="I17" s="53"/>
      <c r="J17" s="23"/>
    </row>
    <row r="18" spans="1:10" ht="19.5" customHeight="1">
      <c r="A18" s="52"/>
      <c r="B18" s="46" t="s">
        <v>182</v>
      </c>
      <c r="C18" s="78">
        <v>0</v>
      </c>
      <c r="D18" s="78">
        <v>4</v>
      </c>
      <c r="E18" s="78">
        <v>0</v>
      </c>
      <c r="F18" s="78">
        <v>1</v>
      </c>
      <c r="G18" s="78">
        <v>0</v>
      </c>
      <c r="H18" s="78">
        <v>0</v>
      </c>
      <c r="I18" s="53"/>
      <c r="J18" s="23"/>
    </row>
    <row r="19" spans="1:10" ht="19.5" customHeight="1">
      <c r="A19" s="52"/>
      <c r="B19" s="44" t="s">
        <v>257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1</v>
      </c>
      <c r="I19" s="53"/>
      <c r="J19" s="23"/>
    </row>
    <row r="20" spans="1:10" ht="19.5" customHeight="1">
      <c r="A20" s="52"/>
      <c r="B20" s="46" t="s">
        <v>185</v>
      </c>
      <c r="C20" s="78">
        <v>0</v>
      </c>
      <c r="D20" s="78">
        <v>0</v>
      </c>
      <c r="E20" s="78">
        <v>0</v>
      </c>
      <c r="F20" s="78">
        <v>1</v>
      </c>
      <c r="G20" s="78">
        <v>1</v>
      </c>
      <c r="H20" s="78">
        <v>0</v>
      </c>
      <c r="I20" s="53"/>
      <c r="J20" s="23"/>
    </row>
    <row r="21" spans="1:10" ht="19.5" customHeight="1">
      <c r="A21" s="52"/>
      <c r="B21" s="44" t="s">
        <v>186</v>
      </c>
      <c r="C21" s="77">
        <v>0</v>
      </c>
      <c r="D21" s="77">
        <v>0</v>
      </c>
      <c r="E21" s="77">
        <v>0</v>
      </c>
      <c r="F21" s="77">
        <v>2</v>
      </c>
      <c r="G21" s="77">
        <v>1</v>
      </c>
      <c r="H21" s="77">
        <v>0</v>
      </c>
      <c r="I21" s="53"/>
      <c r="J21" s="23"/>
    </row>
    <row r="22" spans="1:10" ht="19.5" customHeight="1">
      <c r="A22" s="52"/>
      <c r="B22" s="46" t="s">
        <v>188</v>
      </c>
      <c r="C22" s="78">
        <v>0</v>
      </c>
      <c r="D22" s="78">
        <v>0</v>
      </c>
      <c r="E22" s="78">
        <v>0</v>
      </c>
      <c r="F22" s="78">
        <v>4</v>
      </c>
      <c r="G22" s="78">
        <v>3</v>
      </c>
      <c r="H22" s="78">
        <v>0</v>
      </c>
      <c r="I22" s="53"/>
      <c r="J22" s="23"/>
    </row>
    <row r="23" spans="1:10" ht="19.5" customHeight="1">
      <c r="A23" s="52"/>
      <c r="B23" s="44" t="s">
        <v>189</v>
      </c>
      <c r="C23" s="77">
        <v>0</v>
      </c>
      <c r="D23" s="77">
        <v>0</v>
      </c>
      <c r="E23" s="77">
        <v>0</v>
      </c>
      <c r="F23" s="77">
        <v>0</v>
      </c>
      <c r="G23" s="77">
        <v>1</v>
      </c>
      <c r="H23" s="77">
        <v>0</v>
      </c>
      <c r="I23" s="53"/>
      <c r="J23" s="23"/>
    </row>
    <row r="24" spans="1:10" ht="19.5" customHeight="1">
      <c r="A24" s="52"/>
      <c r="B24" s="46" t="s">
        <v>190</v>
      </c>
      <c r="C24" s="78">
        <v>0</v>
      </c>
      <c r="D24" s="78">
        <v>0</v>
      </c>
      <c r="E24" s="78">
        <v>1</v>
      </c>
      <c r="F24" s="78">
        <v>1</v>
      </c>
      <c r="G24" s="78">
        <v>1</v>
      </c>
      <c r="H24" s="78">
        <v>0</v>
      </c>
      <c r="I24" s="53"/>
      <c r="J24" s="23"/>
    </row>
    <row r="25" spans="1:10" ht="19.5" customHeight="1">
      <c r="A25" s="52"/>
      <c r="B25" s="44" t="s">
        <v>258</v>
      </c>
      <c r="C25" s="77">
        <v>0</v>
      </c>
      <c r="D25" s="77">
        <v>0</v>
      </c>
      <c r="E25" s="77">
        <v>0</v>
      </c>
      <c r="F25" s="77">
        <v>0</v>
      </c>
      <c r="G25" s="77">
        <v>1</v>
      </c>
      <c r="H25" s="77">
        <v>0</v>
      </c>
      <c r="I25" s="53"/>
      <c r="J25" s="23"/>
    </row>
    <row r="26" spans="1:10" ht="19.5" customHeight="1">
      <c r="A26" s="52"/>
      <c r="B26" s="46" t="s">
        <v>216</v>
      </c>
      <c r="C26" s="78">
        <v>0</v>
      </c>
      <c r="D26" s="78">
        <v>0</v>
      </c>
      <c r="E26" s="78">
        <v>0</v>
      </c>
      <c r="F26" s="78">
        <v>0</v>
      </c>
      <c r="G26" s="78">
        <v>1</v>
      </c>
      <c r="H26" s="78">
        <v>0</v>
      </c>
      <c r="I26" s="53"/>
      <c r="J26" s="23"/>
    </row>
    <row r="27" spans="1:10" ht="19.5" customHeight="1">
      <c r="A27" s="52"/>
      <c r="B27" s="44" t="s">
        <v>259</v>
      </c>
      <c r="C27" s="77">
        <v>0</v>
      </c>
      <c r="D27" s="77">
        <v>0</v>
      </c>
      <c r="E27" s="77">
        <v>0</v>
      </c>
      <c r="F27" s="77">
        <v>0</v>
      </c>
      <c r="G27" s="77">
        <v>1</v>
      </c>
      <c r="H27" s="77">
        <v>0</v>
      </c>
      <c r="I27" s="53"/>
      <c r="J27" s="23"/>
    </row>
    <row r="28" spans="1:10" ht="19.5" customHeight="1">
      <c r="A28" s="52"/>
      <c r="B28" s="46" t="s">
        <v>174</v>
      </c>
      <c r="C28" s="78">
        <v>0</v>
      </c>
      <c r="D28" s="78">
        <v>2</v>
      </c>
      <c r="E28" s="78">
        <v>1</v>
      </c>
      <c r="F28" s="78">
        <v>4</v>
      </c>
      <c r="G28" s="78">
        <v>2</v>
      </c>
      <c r="H28" s="78">
        <v>1</v>
      </c>
      <c r="I28" s="53"/>
      <c r="J28" s="23"/>
    </row>
    <row r="29" spans="1:10" ht="19.5" customHeight="1">
      <c r="A29" s="52"/>
      <c r="B29" s="44" t="s">
        <v>235</v>
      </c>
      <c r="C29" s="77">
        <v>0</v>
      </c>
      <c r="D29" s="77">
        <v>0</v>
      </c>
      <c r="E29" s="77">
        <v>0</v>
      </c>
      <c r="F29" s="77">
        <v>1</v>
      </c>
      <c r="G29" s="77">
        <v>0</v>
      </c>
      <c r="H29" s="77">
        <v>0</v>
      </c>
      <c r="I29" s="53"/>
      <c r="J29" s="23"/>
    </row>
    <row r="30" spans="1:10" ht="19.5" customHeight="1">
      <c r="A30" s="52"/>
      <c r="B30" s="46" t="s">
        <v>260</v>
      </c>
      <c r="C30" s="78">
        <v>0</v>
      </c>
      <c r="D30" s="78">
        <v>0</v>
      </c>
      <c r="E30" s="78">
        <v>0</v>
      </c>
      <c r="F30" s="78">
        <v>0</v>
      </c>
      <c r="G30" s="78">
        <v>1</v>
      </c>
      <c r="H30" s="78">
        <v>0</v>
      </c>
      <c r="I30" s="53"/>
      <c r="J30" s="23"/>
    </row>
    <row r="31" spans="1:10" ht="19.5" customHeight="1">
      <c r="A31" s="52"/>
      <c r="B31" s="44" t="s">
        <v>195</v>
      </c>
      <c r="C31" s="77">
        <v>1</v>
      </c>
      <c r="D31" s="77">
        <v>0</v>
      </c>
      <c r="E31" s="77">
        <v>1</v>
      </c>
      <c r="F31" s="77">
        <v>0</v>
      </c>
      <c r="G31" s="77">
        <v>2</v>
      </c>
      <c r="H31" s="77">
        <v>0</v>
      </c>
      <c r="I31" s="53"/>
      <c r="J31" s="23"/>
    </row>
    <row r="32" spans="1:10" ht="19.5" customHeight="1">
      <c r="A32" s="52"/>
      <c r="B32" s="46" t="s">
        <v>218</v>
      </c>
      <c r="C32" s="78">
        <v>0</v>
      </c>
      <c r="D32" s="78">
        <v>1</v>
      </c>
      <c r="E32" s="78">
        <v>0</v>
      </c>
      <c r="F32" s="78">
        <v>0</v>
      </c>
      <c r="G32" s="78">
        <v>0</v>
      </c>
      <c r="H32" s="78">
        <v>0</v>
      </c>
      <c r="I32" s="53"/>
      <c r="J32" s="23"/>
    </row>
    <row r="33" spans="1:10" ht="19.5" customHeight="1">
      <c r="A33" s="52"/>
      <c r="B33" s="44" t="s">
        <v>241</v>
      </c>
      <c r="C33" s="77">
        <v>0</v>
      </c>
      <c r="D33" s="77">
        <v>0</v>
      </c>
      <c r="E33" s="77">
        <v>0</v>
      </c>
      <c r="F33" s="77">
        <v>0</v>
      </c>
      <c r="G33" s="77">
        <v>1</v>
      </c>
      <c r="H33" s="77">
        <v>0</v>
      </c>
      <c r="I33" s="53"/>
      <c r="J33" s="23"/>
    </row>
    <row r="34" spans="1:10" ht="19.5" customHeight="1">
      <c r="A34" s="52"/>
      <c r="B34" s="46" t="s">
        <v>220</v>
      </c>
      <c r="C34" s="78">
        <v>0</v>
      </c>
      <c r="D34" s="78">
        <v>0</v>
      </c>
      <c r="E34" s="78">
        <v>2</v>
      </c>
      <c r="F34" s="78">
        <v>0</v>
      </c>
      <c r="G34" s="78">
        <v>0</v>
      </c>
      <c r="H34" s="78">
        <v>0</v>
      </c>
      <c r="I34" s="53"/>
      <c r="J34" s="23"/>
    </row>
    <row r="35" spans="1:10" ht="19.5" customHeight="1">
      <c r="A35" s="52"/>
      <c r="B35" s="44" t="s">
        <v>198</v>
      </c>
      <c r="C35" s="77">
        <v>0</v>
      </c>
      <c r="D35" s="77">
        <v>0</v>
      </c>
      <c r="E35" s="77">
        <v>1</v>
      </c>
      <c r="F35" s="77">
        <v>1</v>
      </c>
      <c r="G35" s="77">
        <v>0</v>
      </c>
      <c r="H35" s="77">
        <v>1</v>
      </c>
      <c r="I35" s="53"/>
      <c r="J35" s="23"/>
    </row>
    <row r="36" spans="1:10" ht="19.5" customHeight="1">
      <c r="A36" s="52"/>
      <c r="B36" s="46" t="s">
        <v>253</v>
      </c>
      <c r="C36" s="78">
        <v>0</v>
      </c>
      <c r="D36" s="78">
        <v>0</v>
      </c>
      <c r="E36" s="78">
        <v>0</v>
      </c>
      <c r="F36" s="78">
        <v>1</v>
      </c>
      <c r="G36" s="78">
        <v>0</v>
      </c>
      <c r="H36" s="78">
        <v>0</v>
      </c>
      <c r="I36" s="53"/>
      <c r="J36" s="23"/>
    </row>
    <row r="37" spans="1:10" ht="19.5" customHeight="1">
      <c r="A37" s="52"/>
      <c r="B37" s="44" t="s">
        <v>222</v>
      </c>
      <c r="C37" s="77">
        <v>0</v>
      </c>
      <c r="D37" s="77">
        <v>0</v>
      </c>
      <c r="E37" s="77">
        <v>0</v>
      </c>
      <c r="F37" s="77">
        <v>1</v>
      </c>
      <c r="G37" s="77">
        <v>3</v>
      </c>
      <c r="H37" s="77">
        <v>1</v>
      </c>
      <c r="I37" s="53"/>
      <c r="J37" s="23"/>
    </row>
    <row r="38" spans="1:10" ht="19.5" customHeight="1">
      <c r="A38" s="52"/>
      <c r="B38" s="46" t="s">
        <v>201</v>
      </c>
      <c r="C38" s="78">
        <v>0</v>
      </c>
      <c r="D38" s="78">
        <v>1</v>
      </c>
      <c r="E38" s="78">
        <v>0</v>
      </c>
      <c r="F38" s="78">
        <v>3</v>
      </c>
      <c r="G38" s="78">
        <v>2</v>
      </c>
      <c r="H38" s="78">
        <v>1</v>
      </c>
      <c r="I38" s="53"/>
      <c r="J38" s="23"/>
    </row>
    <row r="39" spans="1:10" ht="19.5" customHeight="1">
      <c r="A39" s="52"/>
      <c r="B39" s="44" t="s">
        <v>203</v>
      </c>
      <c r="C39" s="77">
        <v>0</v>
      </c>
      <c r="D39" s="77">
        <v>0</v>
      </c>
      <c r="E39" s="77">
        <v>0</v>
      </c>
      <c r="F39" s="77">
        <v>3</v>
      </c>
      <c r="G39" s="77">
        <v>0</v>
      </c>
      <c r="H39" s="77">
        <v>0</v>
      </c>
      <c r="I39" s="53"/>
      <c r="J39" s="23"/>
    </row>
    <row r="40" spans="1:10" ht="19.5" customHeight="1">
      <c r="A40" s="52"/>
      <c r="B40" s="87" t="s">
        <v>20</v>
      </c>
      <c r="C40" s="73">
        <f t="shared" ref="C40:H40" si="0">SUM(C9:C39)</f>
        <v>1</v>
      </c>
      <c r="D40" s="73">
        <f t="shared" si="0"/>
        <v>38</v>
      </c>
      <c r="E40" s="73">
        <f t="shared" si="0"/>
        <v>7</v>
      </c>
      <c r="F40" s="73">
        <f t="shared" si="0"/>
        <v>121</v>
      </c>
      <c r="G40" s="73">
        <f t="shared" si="0"/>
        <v>65</v>
      </c>
      <c r="H40" s="73">
        <f t="shared" si="0"/>
        <v>5</v>
      </c>
      <c r="I40" s="53"/>
      <c r="J40" s="23"/>
    </row>
    <row r="41" spans="1:10" ht="6.75" customHeight="1">
      <c r="A41" s="54"/>
      <c r="B41" s="55"/>
      <c r="C41" s="99"/>
      <c r="D41" s="99"/>
      <c r="E41" s="99"/>
      <c r="F41" s="99"/>
      <c r="G41" s="99"/>
      <c r="H41" s="99"/>
      <c r="I41" s="56"/>
    </row>
  </sheetData>
  <mergeCells count="2">
    <mergeCell ref="B3:H3"/>
    <mergeCell ref="B4:H4"/>
  </mergeCells>
  <hyperlinks>
    <hyperlink ref="B1" location="'matr mast proc fam'!A1" display="Tornar taula principa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opLeftCell="A4" workbookViewId="0">
      <selection activeCell="D13" sqref="D13"/>
    </sheetView>
  </sheetViews>
  <sheetFormatPr defaultColWidth="11.5546875" defaultRowHeight="13.2"/>
  <cols>
    <col min="1" max="1" width="1" customWidth="1"/>
    <col min="2" max="2" width="26.109375" customWidth="1"/>
    <col min="3" max="4" width="36.6640625" customWidth="1"/>
    <col min="5" max="5" width="0.88671875" customWidth="1"/>
  </cols>
  <sheetData>
    <row r="1" spans="1:10">
      <c r="B1" s="100" t="s">
        <v>49</v>
      </c>
    </row>
    <row r="2" spans="1:10">
      <c r="B2" s="100"/>
    </row>
    <row r="3" spans="1:10" ht="13.8">
      <c r="B3" s="184" t="s">
        <v>111</v>
      </c>
      <c r="C3" s="184"/>
      <c r="D3" s="184"/>
      <c r="E3" s="184"/>
      <c r="F3" s="184"/>
      <c r="G3" s="184"/>
      <c r="H3" s="184"/>
      <c r="I3" s="184"/>
      <c r="J3" s="184"/>
    </row>
    <row r="4" spans="1:10" ht="13.8">
      <c r="B4" s="184" t="s">
        <v>31</v>
      </c>
      <c r="C4" s="184"/>
      <c r="D4" s="184"/>
      <c r="E4" s="184"/>
      <c r="F4" s="184"/>
      <c r="G4" s="184"/>
      <c r="H4" s="184"/>
      <c r="I4" s="184"/>
      <c r="J4" s="184"/>
    </row>
    <row r="6" spans="1:10" ht="3.75" customHeight="1">
      <c r="A6" s="80"/>
      <c r="B6" s="81"/>
      <c r="C6" s="81"/>
      <c r="D6" s="81"/>
      <c r="E6" s="51"/>
    </row>
    <row r="7" spans="1:10" ht="36" customHeight="1">
      <c r="A7" s="52"/>
      <c r="B7" s="121" t="s">
        <v>51</v>
      </c>
      <c r="C7" s="122" t="s">
        <v>154</v>
      </c>
      <c r="D7" s="119" t="s">
        <v>155</v>
      </c>
      <c r="E7" s="53"/>
    </row>
    <row r="8" spans="1:10" ht="19.5" customHeight="1">
      <c r="A8" s="52"/>
      <c r="B8" s="44" t="s">
        <v>223</v>
      </c>
      <c r="C8" s="130">
        <v>10</v>
      </c>
      <c r="D8" s="130">
        <v>14</v>
      </c>
      <c r="E8" s="53"/>
    </row>
    <row r="9" spans="1:10" ht="19.5" customHeight="1">
      <c r="A9" s="52"/>
      <c r="B9" s="46" t="s">
        <v>224</v>
      </c>
      <c r="C9" s="128">
        <v>2</v>
      </c>
      <c r="D9" s="128">
        <v>9</v>
      </c>
      <c r="E9" s="53"/>
    </row>
    <row r="10" spans="1:10" ht="19.5" customHeight="1">
      <c r="A10" s="52"/>
      <c r="B10" s="129" t="s">
        <v>190</v>
      </c>
      <c r="C10" s="130">
        <v>1</v>
      </c>
      <c r="D10" s="130">
        <v>0</v>
      </c>
      <c r="E10" s="53"/>
    </row>
    <row r="11" spans="1:10" ht="19.5" customHeight="1">
      <c r="A11" s="52"/>
      <c r="B11" s="127" t="s">
        <v>241</v>
      </c>
      <c r="C11" s="128">
        <v>0</v>
      </c>
      <c r="D11" s="128">
        <v>1</v>
      </c>
      <c r="E11" s="53"/>
    </row>
    <row r="12" spans="1:10" ht="19.5" customHeight="1">
      <c r="A12" s="52"/>
      <c r="B12" s="129" t="s">
        <v>201</v>
      </c>
      <c r="C12" s="130">
        <v>1</v>
      </c>
      <c r="D12" s="130">
        <v>0</v>
      </c>
      <c r="E12" s="53"/>
    </row>
    <row r="13" spans="1:10" ht="19.5" customHeight="1">
      <c r="A13" s="52"/>
      <c r="B13" s="123" t="s">
        <v>203</v>
      </c>
      <c r="C13" s="124">
        <f>SUM(C8:C12)</f>
        <v>14</v>
      </c>
      <c r="D13" s="124">
        <f>SUM(D8:D12)</f>
        <v>24</v>
      </c>
      <c r="E13" s="53"/>
    </row>
    <row r="14" spans="1:10" ht="3" customHeight="1">
      <c r="A14" s="54"/>
      <c r="B14" s="55"/>
      <c r="C14" s="55"/>
      <c r="D14" s="55"/>
      <c r="E14" s="56"/>
    </row>
  </sheetData>
  <mergeCells count="2">
    <mergeCell ref="B3:J3"/>
    <mergeCell ref="B4:J4"/>
  </mergeCells>
  <hyperlinks>
    <hyperlink ref="B1" location="'matr mast proc fam'!A1" display="Tornar taula principal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2</vt:i4>
      </vt:variant>
    </vt:vector>
  </HeadingPairs>
  <TitlesOfParts>
    <vt:vector size="24" baseType="lpstr">
      <vt:lpstr>matr mast proc fam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300</vt:lpstr>
      <vt:lpstr>310</vt:lpstr>
      <vt:lpstr>330</vt:lpstr>
      <vt:lpstr>340</vt:lpstr>
      <vt:lpstr>370</vt:lpstr>
      <vt:lpstr>390</vt:lpstr>
      <vt:lpstr>410</vt:lpstr>
      <vt:lpstr>480</vt:lpstr>
      <vt:lpstr>801</vt:lpstr>
      <vt:lpstr>820</vt:lpstr>
      <vt:lpstr>860</vt:lpstr>
      <vt:lpstr>TOTAL UPC</vt:lpstr>
      <vt:lpstr>'matr mast proc fam'!_1Àrea_d_impressió</vt:lpstr>
      <vt:lpstr>'matr mast proc fam'!Àrea_d'impressió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2015-09-29T08:25:30Z</cp:lastPrinted>
  <dcterms:created xsi:type="dcterms:W3CDTF">2010-08-04T06:54:13Z</dcterms:created>
  <dcterms:modified xsi:type="dcterms:W3CDTF">2018-07-13T10:28:16Z</dcterms:modified>
</cp:coreProperties>
</file>