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5805" windowWidth="19320" windowHeight="6195"/>
  </bookViews>
  <sheets>
    <sheet name="1.3.1.1.1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'1.3.1.1.1'!$A$3:$M$92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_xlnm.Extract">[2]Índex!#REF!</definedName>
    <definedName name="Área_de_extracción2">#REF!</definedName>
    <definedName name="_xlnm.Print_Area" localSheetId="0">'1.3.1.1.1'!$A$3:$M$92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J88" i="1" l="1"/>
  <c r="J87" i="1"/>
  <c r="L58" i="1"/>
  <c r="L57" i="1"/>
  <c r="L56" i="1"/>
  <c r="L55" i="1"/>
  <c r="L54" i="1"/>
  <c r="L53" i="1"/>
  <c r="L52" i="1"/>
  <c r="L50" i="1"/>
  <c r="L49" i="1"/>
  <c r="L48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49" i="1"/>
  <c r="J49" i="1"/>
  <c r="K48" i="1"/>
  <c r="J48" i="1"/>
  <c r="K39" i="1"/>
  <c r="L59" i="1" l="1"/>
  <c r="L68" i="1"/>
  <c r="L69" i="1"/>
  <c r="L70" i="1"/>
  <c r="L71" i="1"/>
  <c r="L72" i="1"/>
  <c r="L73" i="1"/>
  <c r="L74" i="1"/>
  <c r="L75" i="1"/>
  <c r="L76" i="1"/>
  <c r="L77" i="1"/>
  <c r="L78" i="1"/>
  <c r="L79" i="1"/>
  <c r="L82" i="1"/>
  <c r="L67" i="1"/>
  <c r="K83" i="1"/>
  <c r="J83" i="1"/>
  <c r="I83" i="1"/>
  <c r="H83" i="1"/>
  <c r="G83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L83" i="1" l="1"/>
  <c r="K59" i="1"/>
  <c r="K87" i="1" s="1"/>
  <c r="J59" i="1"/>
  <c r="G59" i="1"/>
  <c r="E59" i="1"/>
  <c r="D59" i="1"/>
  <c r="L87" i="1" l="1"/>
  <c r="K88" i="1"/>
  <c r="H39" i="1"/>
  <c r="H59" i="1" s="1"/>
  <c r="I38" i="1"/>
  <c r="I39" i="1" l="1"/>
  <c r="I59" i="1"/>
  <c r="L88" i="1"/>
  <c r="J89" i="1"/>
  <c r="K89" i="1"/>
  <c r="L89" i="1" l="1"/>
  <c r="F58" i="1"/>
  <c r="F57" i="1"/>
  <c r="F56" i="1"/>
  <c r="F55" i="1"/>
  <c r="F54" i="1"/>
  <c r="F53" i="1"/>
  <c r="F52" i="1"/>
  <c r="F50" i="1"/>
  <c r="F49" i="1"/>
  <c r="F47" i="1"/>
  <c r="F46" i="1"/>
  <c r="F45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9" i="1" l="1"/>
  <c r="G87" i="1"/>
  <c r="H88" i="1"/>
  <c r="G88" i="1"/>
  <c r="E83" i="1"/>
  <c r="D83" i="1"/>
  <c r="H87" i="1"/>
  <c r="I88" i="1" l="1"/>
  <c r="I87" i="1"/>
  <c r="H89" i="1"/>
  <c r="G89" i="1"/>
  <c r="I89" i="1" l="1"/>
  <c r="D88" i="1" l="1"/>
  <c r="F83" i="1" l="1"/>
  <c r="E88" i="1"/>
  <c r="D87" i="1"/>
  <c r="D89" i="1" s="1"/>
  <c r="E87" i="1"/>
  <c r="F88" i="1"/>
  <c r="E89" i="1" l="1"/>
  <c r="F87" i="1"/>
  <c r="F89" i="1" s="1"/>
</calcChain>
</file>

<file path=xl/sharedStrings.xml><?xml version="1.0" encoding="utf-8"?>
<sst xmlns="http://schemas.openxmlformats.org/spreadsheetml/2006/main" count="164" uniqueCount="89">
  <si>
    <t>TOTAL UPC (CENTRES PROPIS I ADSCRITS)</t>
  </si>
  <si>
    <t>TOTAL CENTRES ADSCRITS</t>
  </si>
  <si>
    <t>TOTAL CENTRES PROPIS</t>
  </si>
  <si>
    <t>840 EUPMT</t>
  </si>
  <si>
    <t>820 EUETIB</t>
  </si>
  <si>
    <t>802 EAE</t>
  </si>
  <si>
    <t>801 EUNCET</t>
  </si>
  <si>
    <t>Total</t>
  </si>
  <si>
    <t>Estudis</t>
  </si>
  <si>
    <t>Centre</t>
  </si>
  <si>
    <t>340 EPSEVG</t>
  </si>
  <si>
    <t>330 EPSEM</t>
  </si>
  <si>
    <t>310 EPSEB</t>
  </si>
  <si>
    <t>280 FNB</t>
  </si>
  <si>
    <t>270 FIB</t>
  </si>
  <si>
    <t>250 ETSECCPB</t>
  </si>
  <si>
    <t>200 FME</t>
  </si>
  <si>
    <t>240 ETSEIB</t>
  </si>
  <si>
    <t>230 ETSETB</t>
  </si>
  <si>
    <t>220 ETSEIAT</t>
  </si>
  <si>
    <t>290 ETSAV</t>
  </si>
  <si>
    <t>210 ETSAB</t>
  </si>
  <si>
    <t>390 ESAB</t>
  </si>
  <si>
    <t>Estudi</t>
  </si>
  <si>
    <t>Homes</t>
  </si>
  <si>
    <t>Dones</t>
  </si>
  <si>
    <t>Estudis de Grau</t>
  </si>
  <si>
    <t>Grau en Matemàtiques</t>
  </si>
  <si>
    <t>320 EET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</si>
  <si>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</si>
  <si>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</si>
  <si>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</si>
  <si>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</si>
  <si>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</si>
  <si>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</si>
  <si>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</si>
  <si>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</si>
  <si>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</si>
  <si>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Recursos Minerals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</si>
  <si>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</si>
  <si>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</si>
  <si>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</si>
  <si>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</si>
  <si>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</si>
  <si>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</si>
  <si>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</si>
  <si>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Grau en Administració i Direcció d'Empreses</t>
  </si>
  <si>
    <t>Grau en Mitjans Audiovisuals</t>
  </si>
  <si>
    <t>Grau en Enginyeria Fase Inicial Comú</t>
  </si>
  <si>
    <t>CENTRES PROPIS</t>
  </si>
  <si>
    <t>CENTRES ADSCRITS</t>
  </si>
  <si>
    <t>804 CITM</t>
  </si>
  <si>
    <t>Grau en Fotografia i Creació Digital</t>
  </si>
  <si>
    <t>Grau en Arquitectura</t>
  </si>
  <si>
    <t>Grau en Enginyeria en Tecnologies Aeroespacials</t>
  </si>
  <si>
    <t>Grau en Enginyeria en Tecnologies Industrials</t>
  </si>
  <si>
    <t>Grau en Enginyeria en Vehicles Aeroespacials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</si>
  <si>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</si>
  <si>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</si>
  <si>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</si>
  <si>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</si>
  <si>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</si>
  <si>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en Sistemes i Tecnologia Naval</t>
  </si>
  <si>
    <t>Grau en Enginyeria Marina</t>
  </si>
  <si>
    <t>Grau en Enginyeria Nàutica i Transport Marítim</t>
  </si>
  <si>
    <t>Grau en Arquitectura - febrer</t>
  </si>
  <si>
    <t>Grau en Enginyeria d'Aeronavegació</t>
  </si>
  <si>
    <t>Grau en Enginyeria d'Aeroports</t>
  </si>
  <si>
    <t>Grau en Enginyeria d'Edificació - febrer</t>
  </si>
  <si>
    <t>Grau en Enginyeria Geomàtica i Topografia</t>
  </si>
  <si>
    <t>Grau en Enginyeria de Disseny Industrial i Desenvol. del producte</t>
  </si>
  <si>
    <t>Grau en Enginyeria de Sistemes TIC</t>
  </si>
  <si>
    <t>Grau en Enginyeria de Disseny Industrial i Desenvol. del Producte</t>
  </si>
  <si>
    <t>Grau en Enginyeria Biomèdica</t>
  </si>
  <si>
    <t>Grau en Enginyeria de l'Energia</t>
  </si>
  <si>
    <t>300 EETAC</t>
  </si>
  <si>
    <t>Grau en Ciències i Tecnologies de Telecomunicació</t>
  </si>
  <si>
    <t>2011-2012</t>
  </si>
  <si>
    <t>Grau en Enginyeria Física</t>
  </si>
  <si>
    <t>-</t>
  </si>
  <si>
    <t xml:space="preserve">860 EEI </t>
  </si>
  <si>
    <t xml:space="preserve">Grau en Enginyeria en Organització Industrial </t>
  </si>
  <si>
    <t>Grau en Multimèdia</t>
  </si>
  <si>
    <t>370 FOOT</t>
  </si>
  <si>
    <t>2012-2013</t>
  </si>
  <si>
    <t>Grau en Enginyeria Telemàtica - febrer</t>
  </si>
  <si>
    <t>2013-2014</t>
  </si>
  <si>
    <t>Dades a maig 2014</t>
  </si>
  <si>
    <t>Estudiantat matriculat de nou ingrés en estudis de 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</si>
</sst>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;&quot; (&quot;0\);&quot; - &quot;;@\ 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376091"/>
        <bgColor indexed="9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</borders>
  <cellStyleXfs count="32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4" fontId="6" fillId="4" borderId="5" applyNumberFormat="0">
      <alignment vertical="center"/>
    </xf>
    <xf numFmtId="0" fontId="4" fillId="3" borderId="6" applyNumberFormat="0" applyFont="0" applyFill="0" applyAlignment="0" applyProtection="0"/>
    <xf numFmtId="4" fontId="6" fillId="5" borderId="5" applyNumberFormat="0">
      <alignment vertical="center"/>
    </xf>
    <xf numFmtId="0" fontId="2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3" fontId="8" fillId="6" borderId="5" applyNumberFormat="0">
      <alignment vertical="center"/>
    </xf>
    <xf numFmtId="3" fontId="8" fillId="7" borderId="5" applyNumberFormat="0">
      <alignment vertical="center"/>
    </xf>
    <xf numFmtId="0" fontId="7" fillId="8" borderId="5">
      <alignment horizontal="center" vertical="center" wrapText="1"/>
    </xf>
    <xf numFmtId="0" fontId="8" fillId="9" borderId="5">
      <alignment horizontal="left" vertical="center"/>
    </xf>
    <xf numFmtId="0" fontId="6" fillId="5" borderId="5">
      <alignment horizontal="left"/>
    </xf>
    <xf numFmtId="0" fontId="5" fillId="0" borderId="13" applyNumberFormat="0" applyFont="0" applyFill="0" applyAlignment="0" applyProtection="0">
      <alignment horizontal="center" vertical="top" wrapText="1"/>
    </xf>
    <xf numFmtId="4" fontId="7" fillId="8" borderId="5">
      <alignment horizontal="left" vertical="center"/>
    </xf>
    <xf numFmtId="0" fontId="6" fillId="8" borderId="5">
      <alignment horizontal="left"/>
    </xf>
    <xf numFmtId="0" fontId="6" fillId="3" borderId="5">
      <alignment horizontal="left"/>
    </xf>
    <xf numFmtId="0" fontId="6" fillId="4" borderId="5">
      <alignment horizontal="left" vertical="center"/>
    </xf>
    <xf numFmtId="0" fontId="3" fillId="2" borderId="0">
      <alignment horizontal="left" vertical="center"/>
    </xf>
    <xf numFmtId="4" fontId="8" fillId="3" borderId="5" applyNumberFormat="0">
      <alignment vertical="center"/>
    </xf>
    <xf numFmtId="4" fontId="8" fillId="5" borderId="5" applyNumberFormat="0">
      <alignment vertical="center"/>
    </xf>
    <xf numFmtId="0" fontId="7" fillId="10" borderId="5">
      <alignment horizontal="center" vertical="center"/>
    </xf>
    <xf numFmtId="3" fontId="8" fillId="3" borderId="0" applyNumberFormat="0">
      <alignment vertical="center"/>
    </xf>
    <xf numFmtId="0" fontId="7" fillId="8" borderId="5">
      <alignment horizontal="center" vertical="center"/>
    </xf>
    <xf numFmtId="4" fontId="6" fillId="8" borderId="5" applyNumberFormat="0">
      <alignment vertical="center"/>
    </xf>
    <xf numFmtId="0" fontId="2" fillId="0" borderId="0" applyNumberFormat="0" applyProtection="0">
      <alignment horizontal="right"/>
    </xf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9" fillId="9" borderId="5" xfId="15" applyFo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11" fillId="2" borderId="0" xfId="1" applyFont="1" applyFill="1"/>
    <xf numFmtId="0" fontId="10" fillId="2" borderId="0" xfId="1" applyFont="1" applyFill="1"/>
    <xf numFmtId="3" fontId="12" fillId="11" borderId="15" xfId="6" applyNumberFormat="1" applyFont="1" applyFill="1" applyBorder="1">
      <alignment vertical="center"/>
    </xf>
    <xf numFmtId="0" fontId="10" fillId="2" borderId="0" xfId="4" applyFont="1" applyFill="1" applyBorder="1"/>
    <xf numFmtId="0" fontId="10" fillId="2" borderId="0" xfId="2" applyFont="1" applyFill="1" applyBorder="1"/>
    <xf numFmtId="164" fontId="10" fillId="12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9" fillId="2" borderId="16" xfId="3" applyNumberFormat="1" applyFont="1" applyFill="1" applyBorder="1" applyAlignment="1">
      <alignment horizontal="left"/>
    </xf>
    <xf numFmtId="164" fontId="9" fillId="2" borderId="16" xfId="3" applyNumberFormat="1" applyFont="1" applyFill="1" applyBorder="1" applyAlignment="1">
      <alignment horizontal="center"/>
    </xf>
    <xf numFmtId="164" fontId="9" fillId="2" borderId="14" xfId="10" applyNumberFormat="1" applyFont="1" applyFill="1" applyBorder="1"/>
    <xf numFmtId="164" fontId="10" fillId="2" borderId="14" xfId="10" applyNumberFormat="1" applyFont="1" applyFill="1" applyBorder="1" applyAlignment="1">
      <alignment horizontal="left"/>
    </xf>
    <xf numFmtId="164" fontId="10" fillId="2" borderId="14" xfId="10" applyNumberFormat="1" applyFont="1" applyFill="1" applyBorder="1" applyAlignment="1">
      <alignment horizontal="center"/>
    </xf>
    <xf numFmtId="164" fontId="12" fillId="11" borderId="15" xfId="14" applyNumberFormat="1" applyFont="1" applyFill="1" applyBorder="1">
      <alignment horizontal="center" vertical="center" wrapText="1"/>
    </xf>
    <xf numFmtId="164" fontId="12" fillId="11" borderId="15" xfId="14" applyNumberFormat="1" applyFont="1" applyFill="1" applyBorder="1" applyAlignment="1">
      <alignment horizontal="center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center"/>
    </xf>
    <xf numFmtId="164" fontId="10" fillId="13" borderId="17" xfId="12" applyNumberFormat="1" applyFont="1" applyFill="1" applyBorder="1" applyAlignment="1">
      <alignment horizontal="left" vertical="center"/>
    </xf>
    <xf numFmtId="164" fontId="10" fillId="13" borderId="15" xfId="12" applyNumberFormat="1" applyFont="1" applyFill="1" applyBorder="1">
      <alignment vertical="center"/>
    </xf>
    <xf numFmtId="164" fontId="9" fillId="2" borderId="0" xfId="3" applyNumberFormat="1" applyFont="1" applyFill="1" applyBorder="1" applyAlignment="1">
      <alignment horizontal="left"/>
    </xf>
    <xf numFmtId="164" fontId="9" fillId="2" borderId="0" xfId="3" applyNumberFormat="1" applyFont="1" applyFill="1" applyBorder="1" applyAlignment="1">
      <alignment horizontal="center"/>
    </xf>
    <xf numFmtId="164" fontId="10" fillId="12" borderId="15" xfId="13" applyNumberFormat="1" applyFont="1" applyFill="1" applyBorder="1">
      <alignment vertical="center"/>
    </xf>
    <xf numFmtId="164" fontId="10" fillId="2" borderId="19" xfId="0" applyNumberFormat="1" applyFont="1" applyFill="1" applyBorder="1"/>
    <xf numFmtId="0" fontId="10" fillId="2" borderId="20" xfId="11" applyFont="1" applyFill="1" applyBorder="1" applyAlignment="1"/>
    <xf numFmtId="0" fontId="10" fillId="2" borderId="21" xfId="7" applyFont="1" applyFill="1" applyBorder="1"/>
    <xf numFmtId="0" fontId="10" fillId="2" borderId="22" xfId="4" applyFont="1" applyFill="1" applyBorder="1"/>
    <xf numFmtId="0" fontId="10" fillId="2" borderId="31" xfId="7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3" fontId="10" fillId="12" borderId="15" xfId="12" quotePrefix="1" applyNumberFormat="1" applyFont="1" applyFill="1" applyBorder="1">
      <alignment vertical="center"/>
    </xf>
    <xf numFmtId="3" fontId="10" fillId="13" borderId="15" xfId="12" applyNumberFormat="1" applyFont="1" applyFill="1" applyBorder="1">
      <alignment vertical="center"/>
    </xf>
    <xf numFmtId="3" fontId="10" fillId="13" borderId="15" xfId="12" quotePrefix="1" applyNumberFormat="1" applyFont="1" applyFill="1" applyBorder="1">
      <alignment vertical="center"/>
    </xf>
    <xf numFmtId="3" fontId="10" fillId="12" borderId="15" xfId="13" applyNumberFormat="1" applyFont="1" applyFill="1" applyBorder="1">
      <alignment vertical="center"/>
    </xf>
    <xf numFmtId="3" fontId="10" fillId="12" borderId="15" xfId="13" quotePrefix="1" applyNumberFormat="1" applyFont="1" applyFill="1" applyBorder="1">
      <alignment vertical="center"/>
    </xf>
    <xf numFmtId="3" fontId="10" fillId="13" borderId="15" xfId="13" applyNumberFormat="1" applyFont="1" applyFill="1" applyBorder="1">
      <alignment vertical="center"/>
    </xf>
    <xf numFmtId="3" fontId="10" fillId="13" borderId="15" xfId="13" quotePrefix="1" applyNumberFormat="1" applyFont="1" applyFill="1" applyBorder="1">
      <alignment vertical="center"/>
    </xf>
    <xf numFmtId="3" fontId="10" fillId="12" borderId="15" xfId="12" applyNumberFormat="1" applyFont="1" applyFill="1" applyBorder="1">
      <alignment vertical="center"/>
    </xf>
    <xf numFmtId="3" fontId="10" fillId="0" borderId="0" xfId="0" applyNumberFormat="1" applyFont="1"/>
    <xf numFmtId="3" fontId="12" fillId="14" borderId="15" xfId="6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0" fontId="9" fillId="9" borderId="10" xfId="15" applyFont="1" applyBorder="1" applyAlignment="1">
      <alignment horizontal="left" vertical="center"/>
    </xf>
    <xf numFmtId="164" fontId="9" fillId="9" borderId="35" xfId="15" applyNumberFormat="1" applyFont="1" applyBorder="1" applyAlignment="1">
      <alignment vertical="center"/>
    </xf>
    <xf numFmtId="164" fontId="9" fillId="9" borderId="36" xfId="15" applyNumberFormat="1" applyFont="1" applyBorder="1" applyAlignment="1">
      <alignment vertical="center"/>
    </xf>
    <xf numFmtId="164" fontId="9" fillId="9" borderId="0" xfId="15" applyNumberFormat="1" applyFont="1" applyBorder="1" applyAlignment="1">
      <alignment horizontal="left" vertical="center"/>
    </xf>
    <xf numFmtId="0" fontId="9" fillId="2" borderId="38" xfId="10" applyFont="1" applyFill="1" applyBorder="1" applyAlignment="1">
      <alignment horizontal="center"/>
    </xf>
    <xf numFmtId="0" fontId="9" fillId="2" borderId="39" xfId="3" applyFont="1" applyFill="1" applyBorder="1" applyAlignment="1">
      <alignment horizontal="center"/>
    </xf>
    <xf numFmtId="3" fontId="10" fillId="13" borderId="15" xfId="12" quotePrefix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top"/>
    </xf>
    <xf numFmtId="164" fontId="10" fillId="13" borderId="15" xfId="13" applyNumberFormat="1" applyFont="1" applyFill="1" applyBorder="1">
      <alignment vertical="center"/>
    </xf>
    <xf numFmtId="0" fontId="10" fillId="0" borderId="0" xfId="0" applyFont="1" applyFill="1"/>
    <xf numFmtId="0" fontId="10" fillId="0" borderId="21" xfId="7" applyFont="1" applyFill="1" applyBorder="1"/>
    <xf numFmtId="0" fontId="10" fillId="2" borderId="21" xfId="11" applyFont="1" applyFill="1" applyBorder="1" applyAlignment="1"/>
    <xf numFmtId="164" fontId="9" fillId="9" borderId="43" xfId="15" applyNumberFormat="1" applyFont="1" applyBorder="1" applyAlignment="1">
      <alignment vertical="center"/>
    </xf>
    <xf numFmtId="164" fontId="9" fillId="9" borderId="44" xfId="15" applyNumberFormat="1" applyFont="1" applyBorder="1" applyAlignment="1">
      <alignment vertical="center"/>
    </xf>
    <xf numFmtId="0" fontId="10" fillId="2" borderId="46" xfId="4" applyFont="1" applyFill="1" applyBorder="1"/>
    <xf numFmtId="164" fontId="9" fillId="2" borderId="47" xfId="3" applyNumberFormat="1" applyFont="1" applyFill="1" applyBorder="1" applyAlignment="1">
      <alignment horizontal="left"/>
    </xf>
    <xf numFmtId="164" fontId="9" fillId="2" borderId="47" xfId="3" applyNumberFormat="1" applyFont="1" applyFill="1" applyBorder="1" applyAlignment="1">
      <alignment horizontal="center"/>
    </xf>
    <xf numFmtId="0" fontId="10" fillId="2" borderId="48" xfId="2" applyFont="1" applyFill="1" applyBorder="1"/>
    <xf numFmtId="0" fontId="10" fillId="2" borderId="49" xfId="4" applyFont="1" applyFill="1" applyBorder="1"/>
    <xf numFmtId="0" fontId="9" fillId="16" borderId="50" xfId="0" applyFont="1" applyFill="1" applyBorder="1" applyAlignment="1">
      <alignment vertical="center"/>
    </xf>
    <xf numFmtId="0" fontId="10" fillId="0" borderId="0" xfId="0" applyFont="1" applyAlignment="1"/>
    <xf numFmtId="0" fontId="9" fillId="16" borderId="52" xfId="0" applyFont="1" applyFill="1" applyBorder="1" applyAlignment="1">
      <alignment vertical="center"/>
    </xf>
    <xf numFmtId="0" fontId="9" fillId="16" borderId="51" xfId="0" applyFont="1" applyFill="1" applyBorder="1" applyAlignment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9" fillId="9" borderId="10" xfId="15" applyFont="1" applyBorder="1" applyAlignment="1">
      <alignment horizontal="left" vertical="center"/>
    </xf>
    <xf numFmtId="3" fontId="10" fillId="13" borderId="15" xfId="13" applyNumberFormat="1" applyFont="1" applyFill="1" applyBorder="1" applyAlignment="1">
      <alignment horizontal="right"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3" fontId="10" fillId="12" borderId="15" xfId="12" applyNumberFormat="1" applyFont="1" applyFill="1" applyBorder="1" applyAlignment="1">
      <alignment horizontal="right" vertical="center"/>
    </xf>
    <xf numFmtId="3" fontId="10" fillId="12" borderId="15" xfId="12" quotePrefix="1" applyNumberFormat="1" applyFont="1" applyFill="1" applyBorder="1" applyAlignment="1">
      <alignment horizontal="right" vertical="center"/>
    </xf>
    <xf numFmtId="164" fontId="10" fillId="13" borderId="15" xfId="12" applyNumberFormat="1" applyFont="1" applyFill="1" applyBorder="1" applyAlignment="1">
      <alignment horizontal="right" vertical="center"/>
    </xf>
    <xf numFmtId="3" fontId="10" fillId="13" borderId="15" xfId="12" applyNumberFormat="1" applyFont="1" applyFill="1" applyBorder="1" applyAlignment="1">
      <alignment horizontal="right" vertical="center"/>
    </xf>
    <xf numFmtId="0" fontId="9" fillId="9" borderId="12" xfId="15" applyFont="1" applyBorder="1" applyAlignment="1">
      <alignment horizontal="left" vertical="center"/>
    </xf>
    <xf numFmtId="0" fontId="9" fillId="9" borderId="11" xfId="15" applyFont="1" applyBorder="1" applyAlignment="1">
      <alignment horizontal="left" vertical="center"/>
    </xf>
    <xf numFmtId="0" fontId="9" fillId="9" borderId="10" xfId="15" applyFont="1" applyBorder="1" applyAlignment="1">
      <alignment horizontal="left" vertical="center"/>
    </xf>
    <xf numFmtId="0" fontId="10" fillId="2" borderId="20" xfId="11" applyFont="1" applyFill="1" applyBorder="1" applyAlignment="1">
      <alignment horizontal="center"/>
    </xf>
    <xf numFmtId="0" fontId="10" fillId="2" borderId="21" xfId="11" applyFont="1" applyFill="1" applyBorder="1" applyAlignment="1">
      <alignment horizontal="center"/>
    </xf>
    <xf numFmtId="0" fontId="10" fillId="2" borderId="22" xfId="11" applyFont="1" applyFill="1" applyBorder="1" applyAlignment="1">
      <alignment horizontal="center"/>
    </xf>
    <xf numFmtId="0" fontId="9" fillId="2" borderId="23" xfId="10" applyFont="1" applyFill="1" applyBorder="1" applyAlignment="1">
      <alignment horizontal="center"/>
    </xf>
    <xf numFmtId="0" fontId="9" fillId="2" borderId="24" xfId="10" applyFont="1" applyFill="1" applyBorder="1" applyAlignment="1">
      <alignment horizontal="center"/>
    </xf>
    <xf numFmtId="0" fontId="9" fillId="2" borderId="25" xfId="10" applyFont="1" applyFill="1" applyBorder="1" applyAlignment="1">
      <alignment horizontal="center"/>
    </xf>
    <xf numFmtId="0" fontId="12" fillId="14" borderId="15" xfId="8" applyNumberFormat="1" applyFont="1" applyFill="1" applyBorder="1">
      <alignment vertical="center"/>
    </xf>
    <xf numFmtId="0" fontId="12" fillId="11" borderId="15" xfId="6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7" xfId="13" applyNumberFormat="1" applyFont="1" applyFill="1" applyBorder="1" applyAlignment="1">
      <alignment horizontal="left" vertical="center"/>
    </xf>
    <xf numFmtId="164" fontId="10" fillId="13" borderId="18" xfId="13" applyNumberFormat="1" applyFont="1" applyFill="1" applyBorder="1" applyAlignment="1">
      <alignment horizontal="left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8" xfId="12" applyNumberFormat="1" applyFont="1" applyFill="1" applyBorder="1" applyAlignment="1">
      <alignment horizontal="left" vertical="center"/>
    </xf>
    <xf numFmtId="164" fontId="10" fillId="13" borderId="15" xfId="12" applyNumberFormat="1" applyFont="1" applyFill="1" applyBorder="1" applyAlignment="1">
      <alignment vertical="center"/>
    </xf>
    <xf numFmtId="164" fontId="12" fillId="15" borderId="44" xfId="15" applyNumberFormat="1" applyFont="1" applyFill="1" applyBorder="1" applyAlignment="1">
      <alignment horizontal="center" vertical="center"/>
    </xf>
    <xf numFmtId="164" fontId="12" fillId="15" borderId="45" xfId="15" applyNumberFormat="1" applyFont="1" applyFill="1" applyBorder="1" applyAlignment="1">
      <alignment horizontal="center" vertical="center"/>
    </xf>
    <xf numFmtId="164" fontId="12" fillId="15" borderId="36" xfId="15" applyNumberFormat="1" applyFont="1" applyFill="1" applyBorder="1" applyAlignment="1">
      <alignment horizontal="center" vertical="center"/>
    </xf>
    <xf numFmtId="164" fontId="12" fillId="15" borderId="37" xfId="15" applyNumberFormat="1" applyFont="1" applyFill="1" applyBorder="1" applyAlignment="1">
      <alignment horizontal="center" vertical="center"/>
    </xf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 applyAlignment="1">
      <alignment horizontal="left" vertical="center"/>
    </xf>
    <xf numFmtId="0" fontId="10" fillId="2" borderId="32" xfId="9" applyFont="1" applyFill="1" applyBorder="1" applyAlignment="1">
      <alignment horizontal="center"/>
    </xf>
    <xf numFmtId="0" fontId="10" fillId="2" borderId="33" xfId="9" applyFont="1" applyFill="1" applyBorder="1" applyAlignment="1">
      <alignment horizontal="center"/>
    </xf>
    <xf numFmtId="0" fontId="10" fillId="2" borderId="34" xfId="9" applyFont="1" applyFill="1" applyBorder="1" applyAlignment="1">
      <alignment horizontal="center"/>
    </xf>
    <xf numFmtId="164" fontId="10" fillId="12" borderId="15" xfId="12" applyNumberFormat="1" applyFont="1" applyFill="1" applyBorder="1" applyAlignment="1">
      <alignment vertical="center"/>
    </xf>
    <xf numFmtId="164" fontId="10" fillId="13" borderId="17" xfId="13" applyNumberFormat="1" applyFont="1" applyFill="1" applyBorder="1" applyAlignment="1">
      <alignment vertical="center" wrapText="1"/>
    </xf>
    <xf numFmtId="164" fontId="10" fillId="13" borderId="18" xfId="13" applyNumberFormat="1" applyFont="1" applyFill="1" applyBorder="1" applyAlignment="1">
      <alignment vertical="center" wrapText="1"/>
    </xf>
    <xf numFmtId="164" fontId="10" fillId="12" borderId="17" xfId="13" applyNumberFormat="1" applyFont="1" applyFill="1" applyBorder="1" applyAlignment="1">
      <alignment horizontal="left" vertical="center" wrapText="1"/>
    </xf>
    <xf numFmtId="164" fontId="10" fillId="12" borderId="18" xfId="13" applyNumberFormat="1" applyFont="1" applyFill="1" applyBorder="1" applyAlignment="1">
      <alignment horizontal="left" vertical="center" wrapText="1"/>
    </xf>
    <xf numFmtId="164" fontId="12" fillId="11" borderId="35" xfId="14" applyNumberFormat="1" applyFont="1" applyFill="1" applyBorder="1" applyAlignment="1">
      <alignment horizontal="center" vertical="center" wrapText="1"/>
    </xf>
    <xf numFmtId="164" fontId="12" fillId="11" borderId="36" xfId="14" applyNumberFormat="1" applyFont="1" applyFill="1" applyBorder="1" applyAlignment="1">
      <alignment horizontal="center" vertical="center" wrapText="1"/>
    </xf>
    <xf numFmtId="164" fontId="12" fillId="11" borderId="37" xfId="14" applyNumberFormat="1" applyFont="1" applyFill="1" applyBorder="1" applyAlignment="1">
      <alignment horizontal="center" vertical="center" wrapText="1"/>
    </xf>
    <xf numFmtId="0" fontId="10" fillId="2" borderId="26" xfId="9" applyFont="1" applyFill="1" applyBorder="1" applyAlignment="1">
      <alignment horizontal="center"/>
    </xf>
    <xf numFmtId="0" fontId="10" fillId="2" borderId="27" xfId="9" applyFont="1" applyFill="1" applyBorder="1" applyAlignment="1">
      <alignment horizontal="center"/>
    </xf>
    <xf numFmtId="0" fontId="10" fillId="2" borderId="28" xfId="9" applyFont="1" applyFill="1" applyBorder="1" applyAlignment="1">
      <alignment horizontal="center"/>
    </xf>
    <xf numFmtId="0" fontId="9" fillId="2" borderId="29" xfId="3" applyFont="1" applyFill="1" applyBorder="1" applyAlignment="1">
      <alignment horizontal="center"/>
    </xf>
    <xf numFmtId="0" fontId="9" fillId="2" borderId="19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164" fontId="9" fillId="9" borderId="41" xfId="15" applyNumberFormat="1" applyFont="1" applyBorder="1" applyAlignment="1">
      <alignment horizontal="left" vertical="center"/>
    </xf>
    <xf numFmtId="164" fontId="9" fillId="9" borderId="42" xfId="15" applyNumberFormat="1" applyFont="1" applyBorder="1" applyAlignment="1">
      <alignment horizontal="left" vertical="center"/>
    </xf>
    <xf numFmtId="164" fontId="10" fillId="13" borderId="40" xfId="13" applyNumberFormat="1" applyFont="1" applyFill="1" applyBorder="1" applyAlignment="1">
      <alignment horizontal="left" vertical="center"/>
    </xf>
    <xf numFmtId="164" fontId="10" fillId="12" borderId="17" xfId="13" applyNumberFormat="1" applyFont="1" applyFill="1" applyBorder="1" applyAlignment="1">
      <alignment horizontal="left" vertical="center"/>
    </xf>
    <xf numFmtId="164" fontId="10" fillId="12" borderId="18" xfId="13" applyNumberFormat="1" applyFont="1" applyFill="1" applyBorder="1" applyAlignment="1">
      <alignment horizontal="left" vertical="center"/>
    </xf>
    <xf numFmtId="164" fontId="12" fillId="11" borderId="43" xfId="14" applyNumberFormat="1" applyFont="1" applyFill="1" applyBorder="1" applyAlignment="1">
      <alignment horizontal="center" vertical="center" wrapText="1"/>
    </xf>
    <xf numFmtId="164" fontId="12" fillId="11" borderId="44" xfId="14" applyNumberFormat="1" applyFont="1" applyFill="1" applyBorder="1" applyAlignment="1">
      <alignment horizontal="center" vertical="center" wrapText="1"/>
    </xf>
    <xf numFmtId="164" fontId="12" fillId="11" borderId="45" xfId="14" applyNumberFormat="1" applyFont="1" applyFill="1" applyBorder="1" applyAlignment="1">
      <alignment horizontal="center" vertical="center" wrapText="1"/>
    </xf>
    <xf numFmtId="164" fontId="10" fillId="12" borderId="15" xfId="13" applyNumberFormat="1" applyFont="1" applyFill="1" applyBorder="1" applyAlignment="1">
      <alignment horizontal="left" vertical="center"/>
    </xf>
    <xf numFmtId="164" fontId="10" fillId="12" borderId="40" xfId="12" applyNumberFormat="1" applyFont="1" applyFill="1" applyBorder="1" applyAlignment="1">
      <alignment horizontal="left" vertical="center"/>
    </xf>
  </cellXfs>
  <cellStyles count="32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Normal" xfId="0" builtinId="0"/>
    <cellStyle name="Normal 2" xfId="30"/>
    <cellStyle name="Normal_Demanda" xfId="1"/>
    <cellStyle name="Porcentual 2" xfId="31"/>
    <cellStyle name="SinEstilo" xfId="29"/>
  </cellStyles>
  <dxfs count="0"/>
  <tableStyles count="0" defaultTableStyle="TableStyleMedium9" defaultPivotStyle="PivotStyleLight16"/>
  <colors>
    <mruColors>
      <color rgb="FFDBE5F1"/>
      <color rgb="FF376091"/>
      <color rgb="FF003366"/>
      <color rgb="FF6E97C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9">
          <cell r="D29">
            <v>122</v>
          </cell>
          <cell r="E29">
            <v>577</v>
          </cell>
          <cell r="F29">
            <v>699</v>
          </cell>
          <cell r="G29">
            <v>34</v>
          </cell>
          <cell r="H29">
            <v>164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zoomScaleNormal="100" workbookViewId="0">
      <selection activeCell="N50" sqref="N50"/>
    </sheetView>
  </sheetViews>
  <sheetFormatPr baseColWidth="10" defaultColWidth="11.42578125" defaultRowHeight="12.75" x14ac:dyDescent="0.2"/>
  <cols>
    <col min="1" max="1" width="0.5703125" style="3" customWidth="1"/>
    <col min="2" max="2" width="15.7109375" style="3" customWidth="1"/>
    <col min="3" max="3" width="57" style="3" bestFit="1" customWidth="1"/>
    <col min="4" max="12" width="10.140625" style="3" customWidth="1"/>
    <col min="13" max="13" width="0.5703125" style="3" customWidth="1"/>
    <col min="14" max="15" width="11.42578125" style="2"/>
    <col min="16" max="16" width="12.140625" style="2" customWidth="1"/>
    <col min="17" max="16384" width="11.42578125" style="2"/>
  </cols>
  <sheetData>
    <row r="1" spans="1:19" ht="14.25" thickTop="1" thickBot="1" x14ac:dyDescent="0.25">
      <c r="B1" s="72" t="s">
        <v>88</v>
      </c>
      <c r="C1" s="73"/>
      <c r="D1" s="73"/>
      <c r="E1" s="73"/>
      <c r="F1" s="70"/>
      <c r="G1" s="2"/>
      <c r="H1" s="70"/>
      <c r="I1" s="70"/>
      <c r="J1" s="70"/>
      <c r="K1" s="70"/>
      <c r="L1" s="70"/>
      <c r="M1" s="70"/>
      <c r="N1" s="70"/>
      <c r="O1" s="71"/>
      <c r="P1" s="71"/>
      <c r="Q1" s="71"/>
      <c r="R1" s="71"/>
      <c r="S1" s="71"/>
    </row>
    <row r="2" spans="1:19" ht="14.25" thickTop="1" thickBot="1" x14ac:dyDescent="0.25"/>
    <row r="3" spans="1:19" ht="14.25" thickTop="1" thickBot="1" x14ac:dyDescent="0.25">
      <c r="A3" s="1"/>
      <c r="B3" s="84" t="s">
        <v>49</v>
      </c>
      <c r="C3" s="85"/>
      <c r="D3" s="85"/>
      <c r="E3" s="85"/>
      <c r="F3" s="86"/>
      <c r="G3" s="51"/>
      <c r="H3" s="51"/>
      <c r="I3" s="51"/>
      <c r="J3" s="76"/>
      <c r="K3" s="76"/>
      <c r="L3" s="76"/>
      <c r="M3" s="1"/>
    </row>
    <row r="4" spans="1:19" ht="13.5" thickTop="1" x14ac:dyDescent="0.2"/>
    <row r="5" spans="1:19" ht="3.95" customHeight="1" x14ac:dyDescent="0.2">
      <c r="A5" s="28"/>
      <c r="B5" s="13"/>
      <c r="C5" s="14"/>
      <c r="D5" s="14"/>
      <c r="E5" s="14"/>
      <c r="F5" s="15"/>
      <c r="G5" s="14"/>
      <c r="H5" s="14"/>
      <c r="I5" s="15"/>
      <c r="J5" s="15"/>
      <c r="K5" s="15"/>
      <c r="L5" s="15"/>
      <c r="M5" s="108"/>
    </row>
    <row r="6" spans="1:19" ht="18.75" customHeight="1" x14ac:dyDescent="0.2">
      <c r="A6" s="29"/>
      <c r="B6" s="52" t="s">
        <v>26</v>
      </c>
      <c r="C6" s="53"/>
      <c r="D6" s="104" t="s">
        <v>77</v>
      </c>
      <c r="E6" s="104"/>
      <c r="F6" s="105"/>
      <c r="G6" s="116" t="s">
        <v>84</v>
      </c>
      <c r="H6" s="117"/>
      <c r="I6" s="118"/>
      <c r="J6" s="116" t="s">
        <v>86</v>
      </c>
      <c r="K6" s="117"/>
      <c r="L6" s="118"/>
      <c r="M6" s="109"/>
    </row>
    <row r="7" spans="1:19" ht="20.100000000000001" customHeight="1" x14ac:dyDescent="0.2">
      <c r="A7" s="29"/>
      <c r="B7" s="16" t="s">
        <v>9</v>
      </c>
      <c r="C7" s="16" t="s">
        <v>23</v>
      </c>
      <c r="D7" s="16" t="s">
        <v>25</v>
      </c>
      <c r="E7" s="16" t="s">
        <v>24</v>
      </c>
      <c r="F7" s="17" t="s">
        <v>7</v>
      </c>
      <c r="G7" s="16" t="s">
        <v>25</v>
      </c>
      <c r="H7" s="16" t="s">
        <v>24</v>
      </c>
      <c r="I7" s="17" t="s">
        <v>7</v>
      </c>
      <c r="J7" s="16" t="s">
        <v>25</v>
      </c>
      <c r="K7" s="16" t="s">
        <v>24</v>
      </c>
      <c r="L7" s="17" t="s">
        <v>7</v>
      </c>
      <c r="M7" s="109"/>
    </row>
    <row r="8" spans="1:19" ht="20.100000000000001" customHeight="1" x14ac:dyDescent="0.2">
      <c r="A8" s="29"/>
      <c r="B8" s="18" t="s">
        <v>16</v>
      </c>
      <c r="C8" s="9" t="s">
        <v>27</v>
      </c>
      <c r="D8" s="39">
        <v>17</v>
      </c>
      <c r="E8" s="39">
        <v>36</v>
      </c>
      <c r="F8" s="39">
        <f>SUM(D8:E8)</f>
        <v>53</v>
      </c>
      <c r="G8" s="39">
        <v>11</v>
      </c>
      <c r="H8" s="39">
        <v>40</v>
      </c>
      <c r="I8" s="39">
        <v>51</v>
      </c>
      <c r="J8" s="39">
        <v>21</v>
      </c>
      <c r="K8" s="39">
        <v>38</v>
      </c>
      <c r="L8" s="39">
        <f>SUM(J8:K8)</f>
        <v>59</v>
      </c>
      <c r="M8" s="109"/>
      <c r="N8" s="47"/>
    </row>
    <row r="9" spans="1:19" ht="20.100000000000001" customHeight="1" x14ac:dyDescent="0.2">
      <c r="A9" s="29"/>
      <c r="B9" s="34" t="s">
        <v>21</v>
      </c>
      <c r="C9" s="34" t="s">
        <v>53</v>
      </c>
      <c r="D9" s="40">
        <v>197</v>
      </c>
      <c r="E9" s="40">
        <v>197</v>
      </c>
      <c r="F9" s="41">
        <f>SUM(D9:E9)</f>
        <v>394</v>
      </c>
      <c r="G9" s="41">
        <v>177</v>
      </c>
      <c r="H9" s="41">
        <v>201</v>
      </c>
      <c r="I9" s="41">
        <v>378</v>
      </c>
      <c r="J9" s="41">
        <v>192</v>
      </c>
      <c r="K9" s="41">
        <v>202</v>
      </c>
      <c r="L9" s="41">
        <f t="shared" ref="L9:L58" si="0">SUM(J9:K9)</f>
        <v>394</v>
      </c>
      <c r="M9" s="109"/>
      <c r="N9" s="47"/>
    </row>
    <row r="10" spans="1:19" ht="20.100000000000001" customHeight="1" x14ac:dyDescent="0.2">
      <c r="A10" s="29"/>
      <c r="B10" s="114" t="s">
        <v>19</v>
      </c>
      <c r="C10" s="37" t="s">
        <v>54</v>
      </c>
      <c r="D10" s="42">
        <v>8</v>
      </c>
      <c r="E10" s="42">
        <v>54</v>
      </c>
      <c r="F10" s="42">
        <f>SUM(D10:E10)</f>
        <v>62</v>
      </c>
      <c r="G10" s="42">
        <v>9</v>
      </c>
      <c r="H10" s="42">
        <v>57</v>
      </c>
      <c r="I10" s="42">
        <v>66</v>
      </c>
      <c r="J10" s="42">
        <v>13</v>
      </c>
      <c r="K10" s="42">
        <v>55</v>
      </c>
      <c r="L10" s="39">
        <f t="shared" si="0"/>
        <v>68</v>
      </c>
      <c r="M10" s="109"/>
      <c r="N10" s="47"/>
    </row>
    <row r="11" spans="1:19" ht="20.100000000000001" customHeight="1" x14ac:dyDescent="0.2">
      <c r="A11" s="29"/>
      <c r="B11" s="115"/>
      <c r="C11" s="37" t="s">
        <v>55</v>
      </c>
      <c r="D11" s="42">
        <v>23</v>
      </c>
      <c r="E11" s="42">
        <v>156</v>
      </c>
      <c r="F11" s="42">
        <f>SUM(D11:E11)</f>
        <v>179</v>
      </c>
      <c r="G11" s="42">
        <v>32</v>
      </c>
      <c r="H11" s="42">
        <v>169</v>
      </c>
      <c r="I11" s="42">
        <v>201</v>
      </c>
      <c r="J11" s="42">
        <v>28</v>
      </c>
      <c r="K11" s="42">
        <v>152</v>
      </c>
      <c r="L11" s="39">
        <f t="shared" si="0"/>
        <v>180</v>
      </c>
      <c r="M11" s="109"/>
      <c r="N11" s="47"/>
    </row>
    <row r="12" spans="1:19" ht="20.100000000000001" customHeight="1" x14ac:dyDescent="0.2">
      <c r="A12" s="29"/>
      <c r="B12" s="115"/>
      <c r="C12" s="37" t="s">
        <v>56</v>
      </c>
      <c r="D12" s="42">
        <v>7</v>
      </c>
      <c r="E12" s="42">
        <v>56</v>
      </c>
      <c r="F12" s="42">
        <f>SUM(D12:E12)</f>
        <v>63</v>
      </c>
      <c r="G12" s="42">
        <v>7</v>
      </c>
      <c r="H12" s="42">
        <v>56</v>
      </c>
      <c r="I12" s="42">
        <v>63</v>
      </c>
      <c r="J12" s="42">
        <v>10</v>
      </c>
      <c r="K12" s="42">
        <v>55</v>
      </c>
      <c r="L12" s="39">
        <f t="shared" si="0"/>
        <v>65</v>
      </c>
      <c r="M12" s="109"/>
      <c r="N12" s="47"/>
    </row>
    <row r="13" spans="1:19" ht="20.100000000000001" customHeight="1" x14ac:dyDescent="0.2">
      <c r="A13" s="29"/>
      <c r="B13" s="106" t="s">
        <v>18</v>
      </c>
      <c r="C13" s="34" t="s">
        <v>31</v>
      </c>
      <c r="D13" s="41">
        <v>13</v>
      </c>
      <c r="E13" s="41">
        <v>34</v>
      </c>
      <c r="F13" s="41">
        <f>SUM(D13:E13)</f>
        <v>47</v>
      </c>
      <c r="G13" s="41">
        <v>14</v>
      </c>
      <c r="H13" s="41">
        <v>34</v>
      </c>
      <c r="I13" s="41">
        <v>48</v>
      </c>
      <c r="J13" s="41">
        <v>15</v>
      </c>
      <c r="K13" s="41">
        <v>41</v>
      </c>
      <c r="L13" s="41">
        <f t="shared" si="0"/>
        <v>56</v>
      </c>
      <c r="M13" s="109"/>
      <c r="N13" s="47"/>
    </row>
    <row r="14" spans="1:19" ht="20.100000000000001" customHeight="1" x14ac:dyDescent="0.2">
      <c r="A14" s="29"/>
      <c r="B14" s="106"/>
      <c r="C14" s="34" t="s">
        <v>30</v>
      </c>
      <c r="D14" s="41">
        <v>10</v>
      </c>
      <c r="E14" s="41">
        <v>71</v>
      </c>
      <c r="F14" s="41">
        <f>SUM(D14:E14)</f>
        <v>81</v>
      </c>
      <c r="G14" s="41">
        <v>8</v>
      </c>
      <c r="H14" s="41">
        <v>75</v>
      </c>
      <c r="I14" s="41">
        <v>83</v>
      </c>
      <c r="J14" s="41">
        <v>17</v>
      </c>
      <c r="K14" s="41">
        <v>82</v>
      </c>
      <c r="L14" s="41">
        <f t="shared" si="0"/>
        <v>99</v>
      </c>
      <c r="M14" s="109"/>
      <c r="N14" s="47"/>
    </row>
    <row r="15" spans="1:19" ht="20.100000000000001" customHeight="1" x14ac:dyDescent="0.2">
      <c r="A15" s="29"/>
      <c r="B15" s="106"/>
      <c r="C15" s="34" t="s">
        <v>29</v>
      </c>
      <c r="D15" s="41">
        <v>11</v>
      </c>
      <c r="E15" s="41">
        <v>70</v>
      </c>
      <c r="F15" s="41">
        <f>SUM(D15:E15)</f>
        <v>81</v>
      </c>
      <c r="G15" s="41">
        <v>7</v>
      </c>
      <c r="H15" s="41">
        <v>77</v>
      </c>
      <c r="I15" s="41">
        <v>84</v>
      </c>
      <c r="J15" s="41">
        <v>14</v>
      </c>
      <c r="K15" s="41">
        <v>79</v>
      </c>
      <c r="L15" s="41">
        <f t="shared" si="0"/>
        <v>93</v>
      </c>
      <c r="M15" s="109"/>
      <c r="N15" s="47"/>
    </row>
    <row r="16" spans="1:19" ht="20.100000000000001" customHeight="1" x14ac:dyDescent="0.2">
      <c r="A16" s="29"/>
      <c r="B16" s="106"/>
      <c r="C16" s="49" t="s">
        <v>76</v>
      </c>
      <c r="D16" s="41">
        <v>14</v>
      </c>
      <c r="E16" s="41">
        <v>70</v>
      </c>
      <c r="F16" s="41">
        <f>SUM(D16:E16)</f>
        <v>84</v>
      </c>
      <c r="G16" s="41">
        <v>9</v>
      </c>
      <c r="H16" s="41">
        <v>70</v>
      </c>
      <c r="I16" s="41">
        <v>79</v>
      </c>
      <c r="J16" s="41">
        <v>8</v>
      </c>
      <c r="K16" s="41">
        <v>90</v>
      </c>
      <c r="L16" s="41">
        <f t="shared" si="0"/>
        <v>98</v>
      </c>
      <c r="M16" s="109"/>
      <c r="N16" s="47"/>
    </row>
    <row r="17" spans="1:14" ht="20.100000000000001" customHeight="1" x14ac:dyDescent="0.2">
      <c r="A17" s="29"/>
      <c r="B17" s="106"/>
      <c r="C17" s="50" t="s">
        <v>78</v>
      </c>
      <c r="D17" s="41">
        <v>7</v>
      </c>
      <c r="E17" s="41">
        <v>38</v>
      </c>
      <c r="F17" s="41">
        <f>SUM(D17:E17)</f>
        <v>45</v>
      </c>
      <c r="G17" s="41">
        <v>13</v>
      </c>
      <c r="H17" s="41">
        <v>33</v>
      </c>
      <c r="I17" s="41">
        <v>46</v>
      </c>
      <c r="J17" s="41">
        <v>12</v>
      </c>
      <c r="K17" s="41">
        <v>33</v>
      </c>
      <c r="L17" s="41">
        <f t="shared" si="0"/>
        <v>45</v>
      </c>
      <c r="M17" s="109"/>
      <c r="N17" s="47"/>
    </row>
    <row r="18" spans="1:14" ht="20.100000000000001" customHeight="1" x14ac:dyDescent="0.2">
      <c r="A18" s="29"/>
      <c r="B18" s="106"/>
      <c r="C18" s="34" t="s">
        <v>32</v>
      </c>
      <c r="D18" s="41">
        <v>7</v>
      </c>
      <c r="E18" s="41">
        <v>58</v>
      </c>
      <c r="F18" s="41">
        <f>SUM(D18:E18)</f>
        <v>65</v>
      </c>
      <c r="G18" s="41">
        <v>12</v>
      </c>
      <c r="H18" s="41">
        <v>49</v>
      </c>
      <c r="I18" s="41">
        <v>61</v>
      </c>
      <c r="J18" s="41">
        <v>8</v>
      </c>
      <c r="K18" s="41">
        <v>71</v>
      </c>
      <c r="L18" s="41">
        <f t="shared" si="0"/>
        <v>79</v>
      </c>
      <c r="M18" s="109"/>
      <c r="N18" s="47"/>
    </row>
    <row r="19" spans="1:14" ht="20.100000000000001" customHeight="1" x14ac:dyDescent="0.2">
      <c r="A19" s="29"/>
      <c r="B19" s="95" t="s">
        <v>17</v>
      </c>
      <c r="C19" s="37" t="s">
        <v>57</v>
      </c>
      <c r="D19" s="42">
        <v>7</v>
      </c>
      <c r="E19" s="42">
        <v>32</v>
      </c>
      <c r="F19" s="42">
        <f>SUM(D19:E19)</f>
        <v>39</v>
      </c>
      <c r="G19" s="42">
        <v>13</v>
      </c>
      <c r="H19" s="42">
        <v>32</v>
      </c>
      <c r="I19" s="42">
        <v>45</v>
      </c>
      <c r="J19" s="42">
        <v>8</v>
      </c>
      <c r="K19" s="42">
        <v>37</v>
      </c>
      <c r="L19" s="39">
        <f t="shared" si="0"/>
        <v>45</v>
      </c>
      <c r="M19" s="109"/>
      <c r="N19" s="47"/>
    </row>
    <row r="20" spans="1:14" ht="20.100000000000001" customHeight="1" x14ac:dyDescent="0.2">
      <c r="A20" s="29"/>
      <c r="B20" s="95"/>
      <c r="C20" s="37" t="s">
        <v>55</v>
      </c>
      <c r="D20" s="42">
        <v>94</v>
      </c>
      <c r="E20" s="42">
        <v>352</v>
      </c>
      <c r="F20" s="42">
        <f>SUM(D20:E20)</f>
        <v>446</v>
      </c>
      <c r="G20" s="42">
        <v>108</v>
      </c>
      <c r="H20" s="42">
        <v>348</v>
      </c>
      <c r="I20" s="42">
        <v>456</v>
      </c>
      <c r="J20" s="42">
        <v>97</v>
      </c>
      <c r="K20" s="42">
        <v>364</v>
      </c>
      <c r="L20" s="39">
        <f t="shared" si="0"/>
        <v>461</v>
      </c>
      <c r="M20" s="109"/>
      <c r="N20" s="47"/>
    </row>
    <row r="21" spans="1:14" ht="20.100000000000001" customHeight="1" x14ac:dyDescent="0.2">
      <c r="A21" s="29"/>
      <c r="B21" s="95"/>
      <c r="C21" s="37" t="s">
        <v>34</v>
      </c>
      <c r="D21" s="42">
        <v>31</v>
      </c>
      <c r="E21" s="42">
        <v>45</v>
      </c>
      <c r="F21" s="42">
        <f>SUM(D21:E21)</f>
        <v>76</v>
      </c>
      <c r="G21" s="42">
        <v>31</v>
      </c>
      <c r="H21" s="42">
        <v>46</v>
      </c>
      <c r="I21" s="42">
        <v>77</v>
      </c>
      <c r="J21" s="42">
        <v>32</v>
      </c>
      <c r="K21" s="42">
        <v>46</v>
      </c>
      <c r="L21" s="39">
        <f t="shared" si="0"/>
        <v>78</v>
      </c>
      <c r="M21" s="109"/>
      <c r="N21" s="47"/>
    </row>
    <row r="22" spans="1:14" ht="20.100000000000001" customHeight="1" x14ac:dyDescent="0.2">
      <c r="A22" s="29"/>
      <c r="B22" s="106" t="s">
        <v>15</v>
      </c>
      <c r="C22" s="34" t="s">
        <v>58</v>
      </c>
      <c r="D22" s="40">
        <v>34</v>
      </c>
      <c r="E22" s="40">
        <v>105</v>
      </c>
      <c r="F22" s="41">
        <f>SUM(D22:E22)</f>
        <v>139</v>
      </c>
      <c r="G22" s="41">
        <v>38</v>
      </c>
      <c r="H22" s="41">
        <v>106</v>
      </c>
      <c r="I22" s="41">
        <v>144</v>
      </c>
      <c r="J22" s="41">
        <v>33</v>
      </c>
      <c r="K22" s="41">
        <v>109</v>
      </c>
      <c r="L22" s="41">
        <f t="shared" si="0"/>
        <v>142</v>
      </c>
      <c r="M22" s="109"/>
      <c r="N22" s="47"/>
    </row>
    <row r="23" spans="1:14" ht="20.100000000000001" customHeight="1" x14ac:dyDescent="0.2">
      <c r="A23" s="29"/>
      <c r="B23" s="106"/>
      <c r="C23" s="34" t="s">
        <v>59</v>
      </c>
      <c r="D23" s="40">
        <v>39</v>
      </c>
      <c r="E23" s="40">
        <v>136</v>
      </c>
      <c r="F23" s="41">
        <f>SUM(D23:E23)</f>
        <v>175</v>
      </c>
      <c r="G23" s="41">
        <v>20</v>
      </c>
      <c r="H23" s="41">
        <v>77</v>
      </c>
      <c r="I23" s="41">
        <v>97</v>
      </c>
      <c r="J23" s="41">
        <v>22</v>
      </c>
      <c r="K23" s="41">
        <v>56</v>
      </c>
      <c r="L23" s="41">
        <f t="shared" si="0"/>
        <v>78</v>
      </c>
      <c r="M23" s="109"/>
      <c r="N23" s="47"/>
    </row>
    <row r="24" spans="1:14" ht="20.100000000000001" customHeight="1" x14ac:dyDescent="0.2">
      <c r="A24" s="29"/>
      <c r="B24" s="106"/>
      <c r="C24" s="34" t="s">
        <v>60</v>
      </c>
      <c r="D24" s="40">
        <v>16</v>
      </c>
      <c r="E24" s="40">
        <v>35</v>
      </c>
      <c r="F24" s="41">
        <f>SUM(D24:E24)</f>
        <v>51</v>
      </c>
      <c r="G24" s="41">
        <v>11</v>
      </c>
      <c r="H24" s="41">
        <v>28</v>
      </c>
      <c r="I24" s="41">
        <v>39</v>
      </c>
      <c r="J24" s="41">
        <v>6</v>
      </c>
      <c r="K24" s="41">
        <v>21</v>
      </c>
      <c r="L24" s="41">
        <f t="shared" si="0"/>
        <v>27</v>
      </c>
      <c r="M24" s="109"/>
      <c r="N24" s="47"/>
    </row>
    <row r="25" spans="1:14" ht="20.100000000000001" customHeight="1" x14ac:dyDescent="0.2">
      <c r="A25" s="29"/>
      <c r="B25" s="35" t="s">
        <v>14</v>
      </c>
      <c r="C25" s="36" t="s">
        <v>61</v>
      </c>
      <c r="D25" s="39">
        <v>23</v>
      </c>
      <c r="E25" s="39">
        <v>376</v>
      </c>
      <c r="F25" s="39">
        <f>SUM(D25:E25)</f>
        <v>399</v>
      </c>
      <c r="G25" s="39">
        <v>36</v>
      </c>
      <c r="H25" s="39">
        <v>371</v>
      </c>
      <c r="I25" s="39">
        <v>407</v>
      </c>
      <c r="J25" s="39">
        <v>26</v>
      </c>
      <c r="K25" s="39">
        <v>378</v>
      </c>
      <c r="L25" s="39">
        <f t="shared" si="0"/>
        <v>404</v>
      </c>
      <c r="M25" s="109"/>
      <c r="N25" s="47"/>
    </row>
    <row r="26" spans="1:14" ht="20.100000000000001" customHeight="1" x14ac:dyDescent="0.2">
      <c r="A26" s="29"/>
      <c r="B26" s="107" t="s">
        <v>13</v>
      </c>
      <c r="C26" s="34" t="s">
        <v>62</v>
      </c>
      <c r="D26" s="40">
        <v>4</v>
      </c>
      <c r="E26" s="40">
        <v>59</v>
      </c>
      <c r="F26" s="41">
        <f>SUM(D26:E26)</f>
        <v>63</v>
      </c>
      <c r="G26" s="41">
        <v>9</v>
      </c>
      <c r="H26" s="41">
        <v>53</v>
      </c>
      <c r="I26" s="41">
        <v>62</v>
      </c>
      <c r="J26" s="41">
        <v>8</v>
      </c>
      <c r="K26" s="41">
        <v>63</v>
      </c>
      <c r="L26" s="41">
        <f t="shared" si="0"/>
        <v>71</v>
      </c>
      <c r="M26" s="109"/>
      <c r="N26" s="47"/>
    </row>
    <row r="27" spans="1:14" ht="20.100000000000001" customHeight="1" x14ac:dyDescent="0.2">
      <c r="A27" s="29"/>
      <c r="B27" s="107"/>
      <c r="C27" s="34" t="s">
        <v>63</v>
      </c>
      <c r="D27" s="40">
        <v>5</v>
      </c>
      <c r="E27" s="40">
        <v>29</v>
      </c>
      <c r="F27" s="41">
        <f>SUM(D27:E27)</f>
        <v>34</v>
      </c>
      <c r="G27" s="41">
        <v>6</v>
      </c>
      <c r="H27" s="41">
        <v>36</v>
      </c>
      <c r="I27" s="41">
        <v>42</v>
      </c>
      <c r="J27" s="41">
        <v>8</v>
      </c>
      <c r="K27" s="41">
        <v>35</v>
      </c>
      <c r="L27" s="41">
        <f t="shared" si="0"/>
        <v>43</v>
      </c>
      <c r="M27" s="109"/>
      <c r="N27" s="47"/>
    </row>
    <row r="28" spans="1:14" ht="20.100000000000001" customHeight="1" x14ac:dyDescent="0.2">
      <c r="A28" s="29"/>
      <c r="B28" s="107"/>
      <c r="C28" s="34" t="s">
        <v>64</v>
      </c>
      <c r="D28" s="40">
        <v>5</v>
      </c>
      <c r="E28" s="40">
        <v>43</v>
      </c>
      <c r="F28" s="41">
        <f>SUM(D28:E28)</f>
        <v>48</v>
      </c>
      <c r="G28" s="41">
        <v>15</v>
      </c>
      <c r="H28" s="41">
        <v>35</v>
      </c>
      <c r="I28" s="41">
        <v>50</v>
      </c>
      <c r="J28" s="41">
        <v>9</v>
      </c>
      <c r="K28" s="41">
        <v>48</v>
      </c>
      <c r="L28" s="41">
        <f t="shared" si="0"/>
        <v>57</v>
      </c>
      <c r="M28" s="109"/>
      <c r="N28" s="47"/>
    </row>
    <row r="29" spans="1:14" ht="20.100000000000001" customHeight="1" x14ac:dyDescent="0.2">
      <c r="A29" s="29"/>
      <c r="B29" s="133" t="s">
        <v>20</v>
      </c>
      <c r="C29" s="37" t="s">
        <v>53</v>
      </c>
      <c r="D29" s="42">
        <v>32</v>
      </c>
      <c r="E29" s="42">
        <v>32</v>
      </c>
      <c r="F29" s="42">
        <f>SUM(D29:E29)</f>
        <v>64</v>
      </c>
      <c r="G29" s="42">
        <v>28</v>
      </c>
      <c r="H29" s="42">
        <v>39</v>
      </c>
      <c r="I29" s="42">
        <v>67</v>
      </c>
      <c r="J29" s="42">
        <v>30</v>
      </c>
      <c r="K29" s="42">
        <v>34</v>
      </c>
      <c r="L29" s="42">
        <f t="shared" si="0"/>
        <v>64</v>
      </c>
      <c r="M29" s="109"/>
      <c r="N29" s="47"/>
    </row>
    <row r="30" spans="1:14" ht="20.100000000000001" customHeight="1" x14ac:dyDescent="0.2">
      <c r="A30" s="29"/>
      <c r="B30" s="133"/>
      <c r="C30" s="37" t="s">
        <v>65</v>
      </c>
      <c r="D30" s="42">
        <v>31</v>
      </c>
      <c r="E30" s="42">
        <v>42</v>
      </c>
      <c r="F30" s="43">
        <f>SUM(D30:E30)</f>
        <v>73</v>
      </c>
      <c r="G30" s="43">
        <v>40</v>
      </c>
      <c r="H30" s="43">
        <v>33</v>
      </c>
      <c r="I30" s="43">
        <v>73</v>
      </c>
      <c r="J30" s="43">
        <v>21</v>
      </c>
      <c r="K30" s="43">
        <v>42</v>
      </c>
      <c r="L30" s="43">
        <f t="shared" si="0"/>
        <v>63</v>
      </c>
      <c r="M30" s="109"/>
      <c r="N30" s="47"/>
    </row>
    <row r="31" spans="1:14" ht="20.100000000000001" customHeight="1" x14ac:dyDescent="0.2">
      <c r="A31" s="29"/>
      <c r="B31" s="97" t="s">
        <v>75</v>
      </c>
      <c r="C31" s="38" t="s">
        <v>66</v>
      </c>
      <c r="D31" s="44">
        <v>14</v>
      </c>
      <c r="E31" s="44">
        <v>75</v>
      </c>
      <c r="F31" s="44">
        <f>SUM(D31:E31)</f>
        <v>89</v>
      </c>
      <c r="G31" s="44">
        <v>22</v>
      </c>
      <c r="H31" s="44">
        <v>66</v>
      </c>
      <c r="I31" s="44">
        <v>88</v>
      </c>
      <c r="J31" s="44">
        <v>20</v>
      </c>
      <c r="K31" s="44">
        <v>74</v>
      </c>
      <c r="L31" s="41">
        <f t="shared" si="0"/>
        <v>94</v>
      </c>
      <c r="M31" s="109"/>
      <c r="N31" s="47"/>
    </row>
    <row r="32" spans="1:14" ht="20.100000000000001" customHeight="1" x14ac:dyDescent="0.2">
      <c r="A32" s="29"/>
      <c r="B32" s="98"/>
      <c r="C32" s="38" t="s">
        <v>67</v>
      </c>
      <c r="D32" s="44">
        <v>13</v>
      </c>
      <c r="E32" s="44">
        <v>30</v>
      </c>
      <c r="F32" s="45">
        <f>SUM(D32:E32)</f>
        <v>43</v>
      </c>
      <c r="G32" s="45">
        <v>10</v>
      </c>
      <c r="H32" s="45">
        <v>33</v>
      </c>
      <c r="I32" s="45">
        <v>43</v>
      </c>
      <c r="J32" s="45">
        <v>12</v>
      </c>
      <c r="K32" s="45">
        <v>33</v>
      </c>
      <c r="L32" s="41">
        <f t="shared" si="0"/>
        <v>45</v>
      </c>
      <c r="M32" s="109"/>
      <c r="N32" s="47"/>
    </row>
    <row r="33" spans="1:14" ht="20.100000000000001" customHeight="1" x14ac:dyDescent="0.2">
      <c r="A33" s="29"/>
      <c r="B33" s="98"/>
      <c r="C33" s="38" t="s">
        <v>30</v>
      </c>
      <c r="D33" s="44">
        <v>16</v>
      </c>
      <c r="E33" s="44">
        <v>101</v>
      </c>
      <c r="F33" s="45">
        <f>SUM(D33:E33)</f>
        <v>117</v>
      </c>
      <c r="G33" s="45">
        <v>13</v>
      </c>
      <c r="H33" s="45">
        <v>120</v>
      </c>
      <c r="I33" s="45">
        <v>133</v>
      </c>
      <c r="J33" s="45">
        <v>14</v>
      </c>
      <c r="K33" s="45">
        <v>69</v>
      </c>
      <c r="L33" s="41">
        <f t="shared" si="0"/>
        <v>83</v>
      </c>
      <c r="M33" s="109"/>
      <c r="N33" s="47"/>
    </row>
    <row r="34" spans="1:14" ht="20.100000000000001" customHeight="1" x14ac:dyDescent="0.2">
      <c r="A34" s="29"/>
      <c r="B34" s="98"/>
      <c r="C34" s="38" t="s">
        <v>32</v>
      </c>
      <c r="D34" s="44">
        <v>6</v>
      </c>
      <c r="E34" s="44">
        <v>50</v>
      </c>
      <c r="F34" s="45">
        <f>SUM(D34:E34)</f>
        <v>56</v>
      </c>
      <c r="G34" s="45">
        <v>9</v>
      </c>
      <c r="H34" s="45">
        <v>47</v>
      </c>
      <c r="I34" s="45">
        <v>56</v>
      </c>
      <c r="J34" s="45">
        <v>7</v>
      </c>
      <c r="K34" s="45">
        <v>50</v>
      </c>
      <c r="L34" s="41">
        <f t="shared" si="0"/>
        <v>57</v>
      </c>
      <c r="M34" s="109"/>
      <c r="N34" s="47"/>
    </row>
    <row r="35" spans="1:14" ht="20.100000000000001" customHeight="1" x14ac:dyDescent="0.2">
      <c r="A35" s="29"/>
      <c r="B35" s="127"/>
      <c r="C35" s="75" t="s">
        <v>85</v>
      </c>
      <c r="D35" s="77" t="s">
        <v>79</v>
      </c>
      <c r="E35" s="77" t="s">
        <v>79</v>
      </c>
      <c r="F35" s="77" t="s">
        <v>79</v>
      </c>
      <c r="G35" s="45">
        <v>3</v>
      </c>
      <c r="H35" s="45">
        <v>14</v>
      </c>
      <c r="I35" s="45">
        <v>17</v>
      </c>
      <c r="J35" s="45">
        <v>2</v>
      </c>
      <c r="K35" s="45">
        <v>12</v>
      </c>
      <c r="L35" s="41">
        <f t="shared" si="0"/>
        <v>14</v>
      </c>
      <c r="M35" s="109"/>
      <c r="N35" s="47"/>
    </row>
    <row r="36" spans="1:14" ht="20.100000000000001" customHeight="1" x14ac:dyDescent="0.2">
      <c r="A36" s="29"/>
      <c r="B36" s="128" t="s">
        <v>12</v>
      </c>
      <c r="C36" s="37" t="s">
        <v>33</v>
      </c>
      <c r="D36" s="42">
        <v>119</v>
      </c>
      <c r="E36" s="42">
        <v>213</v>
      </c>
      <c r="F36" s="42">
        <f>SUM(D36:E36)</f>
        <v>332</v>
      </c>
      <c r="G36" s="42">
        <v>89</v>
      </c>
      <c r="H36" s="42">
        <v>191</v>
      </c>
      <c r="I36" s="42">
        <v>280</v>
      </c>
      <c r="J36" s="42">
        <v>64</v>
      </c>
      <c r="K36" s="42">
        <v>105</v>
      </c>
      <c r="L36" s="42">
        <f t="shared" si="0"/>
        <v>169</v>
      </c>
      <c r="M36" s="109"/>
      <c r="N36" s="47"/>
    </row>
    <row r="37" spans="1:14" ht="20.100000000000001" customHeight="1" x14ac:dyDescent="0.2">
      <c r="A37" s="29"/>
      <c r="B37" s="129"/>
      <c r="C37" s="37" t="s">
        <v>68</v>
      </c>
      <c r="D37" s="42">
        <v>25</v>
      </c>
      <c r="E37" s="42">
        <v>52</v>
      </c>
      <c r="F37" s="42">
        <f>SUM(D37:E37)</f>
        <v>77</v>
      </c>
      <c r="G37" s="42">
        <v>2</v>
      </c>
      <c r="H37" s="42">
        <v>16</v>
      </c>
      <c r="I37" s="42">
        <v>18</v>
      </c>
      <c r="J37" s="42">
        <v>4</v>
      </c>
      <c r="K37" s="42">
        <v>9</v>
      </c>
      <c r="L37" s="42">
        <f t="shared" si="0"/>
        <v>13</v>
      </c>
      <c r="M37" s="109"/>
      <c r="N37" s="47"/>
    </row>
    <row r="38" spans="1:14" ht="20.100000000000001" customHeight="1" x14ac:dyDescent="0.2">
      <c r="A38" s="29"/>
      <c r="B38" s="129"/>
      <c r="C38" s="37" t="s">
        <v>69</v>
      </c>
      <c r="D38" s="42">
        <v>12</v>
      </c>
      <c r="E38" s="42">
        <v>53</v>
      </c>
      <c r="F38" s="42">
        <f>SUM(D38:E38)</f>
        <v>65</v>
      </c>
      <c r="G38" s="42">
        <v>9</v>
      </c>
      <c r="H38" s="42">
        <v>24</v>
      </c>
      <c r="I38" s="42">
        <f>+G38+H38</f>
        <v>33</v>
      </c>
      <c r="J38" s="42">
        <v>5</v>
      </c>
      <c r="K38" s="42">
        <v>12</v>
      </c>
      <c r="L38" s="39">
        <f t="shared" si="0"/>
        <v>17</v>
      </c>
      <c r="M38" s="109"/>
      <c r="N38" s="47"/>
    </row>
    <row r="39" spans="1:14" ht="20.100000000000001" customHeight="1" x14ac:dyDescent="0.2">
      <c r="A39" s="29"/>
      <c r="B39" s="107" t="s">
        <v>28</v>
      </c>
      <c r="C39" s="34" t="s">
        <v>48</v>
      </c>
      <c r="D39" s="40">
        <v>38</v>
      </c>
      <c r="E39" s="40">
        <v>244</v>
      </c>
      <c r="F39" s="41">
        <f>SUM(D39:E39)</f>
        <v>282</v>
      </c>
      <c r="G39" s="41">
        <v>45</v>
      </c>
      <c r="H39" s="41">
        <f>258+6</f>
        <v>264</v>
      </c>
      <c r="I39" s="41">
        <f>+G39+H39</f>
        <v>309</v>
      </c>
      <c r="J39" s="41">
        <v>34</v>
      </c>
      <c r="K39" s="41">
        <f>272+3+2+5</f>
        <v>282</v>
      </c>
      <c r="L39" s="41">
        <f t="shared" si="0"/>
        <v>316</v>
      </c>
      <c r="M39" s="109"/>
      <c r="N39" s="47"/>
    </row>
    <row r="40" spans="1:14" ht="20.100000000000001" customHeight="1" x14ac:dyDescent="0.2">
      <c r="A40" s="29"/>
      <c r="B40" s="107"/>
      <c r="C40" s="34" t="s">
        <v>70</v>
      </c>
      <c r="D40" s="40">
        <v>26</v>
      </c>
      <c r="E40" s="40">
        <v>43</v>
      </c>
      <c r="F40" s="41">
        <f>SUM(D40:E40)</f>
        <v>69</v>
      </c>
      <c r="G40" s="41">
        <v>34</v>
      </c>
      <c r="H40" s="41">
        <v>37</v>
      </c>
      <c r="I40" s="41">
        <v>71</v>
      </c>
      <c r="J40" s="41">
        <v>34</v>
      </c>
      <c r="K40" s="41">
        <v>32</v>
      </c>
      <c r="L40" s="41">
        <f t="shared" si="0"/>
        <v>66</v>
      </c>
      <c r="M40" s="109"/>
      <c r="N40" s="47"/>
    </row>
    <row r="41" spans="1:14" ht="20.100000000000001" customHeight="1" x14ac:dyDescent="0.2">
      <c r="A41" s="29"/>
      <c r="B41" s="107"/>
      <c r="C41" s="34" t="s">
        <v>31</v>
      </c>
      <c r="D41" s="40">
        <v>18</v>
      </c>
      <c r="E41" s="40">
        <v>45</v>
      </c>
      <c r="F41" s="41">
        <f>SUM(D41:E41)</f>
        <v>63</v>
      </c>
      <c r="G41" s="41">
        <v>7</v>
      </c>
      <c r="H41" s="41">
        <v>53</v>
      </c>
      <c r="I41" s="41">
        <v>60</v>
      </c>
      <c r="J41" s="41">
        <v>8</v>
      </c>
      <c r="K41" s="41">
        <v>26</v>
      </c>
      <c r="L41" s="41">
        <f t="shared" si="0"/>
        <v>34</v>
      </c>
      <c r="M41" s="109"/>
      <c r="N41" s="47"/>
    </row>
    <row r="42" spans="1:14" ht="20.100000000000001" customHeight="1" x14ac:dyDescent="0.2">
      <c r="A42" s="29"/>
      <c r="B42" s="99" t="s">
        <v>11</v>
      </c>
      <c r="C42" s="36" t="s">
        <v>38</v>
      </c>
      <c r="D42" s="46">
        <v>4</v>
      </c>
      <c r="E42" s="46">
        <v>21</v>
      </c>
      <c r="F42" s="42">
        <f>SUM(D42:E42)</f>
        <v>25</v>
      </c>
      <c r="G42" s="42">
        <v>7</v>
      </c>
      <c r="H42" s="42">
        <v>22</v>
      </c>
      <c r="I42" s="42">
        <v>29</v>
      </c>
      <c r="J42" s="81" t="s">
        <v>79</v>
      </c>
      <c r="K42" s="81" t="s">
        <v>79</v>
      </c>
      <c r="L42" s="81" t="s">
        <v>79</v>
      </c>
      <c r="M42" s="109"/>
      <c r="N42" s="47"/>
    </row>
    <row r="43" spans="1:14" ht="20.100000000000001" customHeight="1" x14ac:dyDescent="0.2">
      <c r="A43" s="29"/>
      <c r="B43" s="100"/>
      <c r="C43" s="36" t="s">
        <v>71</v>
      </c>
      <c r="D43" s="46">
        <v>2</v>
      </c>
      <c r="E43" s="46">
        <v>35</v>
      </c>
      <c r="F43" s="39">
        <f>SUM(D43:E43)</f>
        <v>37</v>
      </c>
      <c r="G43" s="39">
        <v>7</v>
      </c>
      <c r="H43" s="39">
        <v>37</v>
      </c>
      <c r="I43" s="39">
        <v>44</v>
      </c>
      <c r="J43" s="39">
        <v>1</v>
      </c>
      <c r="K43" s="39">
        <v>35</v>
      </c>
      <c r="L43" s="39">
        <f t="shared" si="0"/>
        <v>36</v>
      </c>
      <c r="M43" s="109"/>
      <c r="N43" s="47"/>
    </row>
    <row r="44" spans="1:14" ht="20.100000000000001" customHeight="1" x14ac:dyDescent="0.2">
      <c r="A44" s="29"/>
      <c r="B44" s="100"/>
      <c r="C44" s="36" t="s">
        <v>36</v>
      </c>
      <c r="D44" s="46"/>
      <c r="E44" s="46">
        <v>35</v>
      </c>
      <c r="F44" s="39">
        <v>35</v>
      </c>
      <c r="G44" s="39">
        <v>2</v>
      </c>
      <c r="H44" s="39">
        <v>20</v>
      </c>
      <c r="I44" s="39">
        <v>22</v>
      </c>
      <c r="J44" s="81" t="s">
        <v>79</v>
      </c>
      <c r="K44" s="81" t="s">
        <v>79</v>
      </c>
      <c r="L44" s="81" t="s">
        <v>79</v>
      </c>
      <c r="M44" s="109"/>
      <c r="N44" s="47"/>
    </row>
    <row r="45" spans="1:14" ht="20.100000000000001" customHeight="1" x14ac:dyDescent="0.2">
      <c r="A45" s="29"/>
      <c r="B45" s="100"/>
      <c r="C45" s="36" t="s">
        <v>37</v>
      </c>
      <c r="D45" s="46">
        <v>5</v>
      </c>
      <c r="E45" s="46">
        <v>33</v>
      </c>
      <c r="F45" s="39">
        <f>SUM(D45:E45)</f>
        <v>38</v>
      </c>
      <c r="G45" s="39">
        <v>1</v>
      </c>
      <c r="H45" s="39">
        <v>23</v>
      </c>
      <c r="I45" s="39">
        <v>24</v>
      </c>
      <c r="J45" s="81" t="s">
        <v>79</v>
      </c>
      <c r="K45" s="81" t="s">
        <v>79</v>
      </c>
      <c r="L45" s="81" t="s">
        <v>79</v>
      </c>
      <c r="M45" s="109"/>
      <c r="N45" s="47"/>
    </row>
    <row r="46" spans="1:14" ht="20.100000000000001" customHeight="1" x14ac:dyDescent="0.2">
      <c r="A46" s="29"/>
      <c r="B46" s="100"/>
      <c r="C46" s="36" t="s">
        <v>35</v>
      </c>
      <c r="D46" s="46">
        <v>5</v>
      </c>
      <c r="E46" s="46">
        <v>69</v>
      </c>
      <c r="F46" s="39">
        <f>SUM(D46:E46)</f>
        <v>74</v>
      </c>
      <c r="G46" s="39">
        <v>6</v>
      </c>
      <c r="H46" s="39">
        <v>67</v>
      </c>
      <c r="I46" s="39">
        <v>73</v>
      </c>
      <c r="J46" s="81" t="s">
        <v>79</v>
      </c>
      <c r="K46" s="81" t="s">
        <v>79</v>
      </c>
      <c r="L46" s="81" t="s">
        <v>79</v>
      </c>
      <c r="M46" s="109"/>
      <c r="N46" s="47"/>
    </row>
    <row r="47" spans="1:14" ht="20.100000000000001" customHeight="1" x14ac:dyDescent="0.2">
      <c r="A47" s="29"/>
      <c r="B47" s="100"/>
      <c r="C47" s="36" t="s">
        <v>34</v>
      </c>
      <c r="D47" s="46">
        <v>16</v>
      </c>
      <c r="E47" s="46">
        <v>21</v>
      </c>
      <c r="F47" s="39">
        <f>SUM(D47:E47)</f>
        <v>37</v>
      </c>
      <c r="G47" s="39">
        <v>13</v>
      </c>
      <c r="H47" s="39">
        <v>18</v>
      </c>
      <c r="I47" s="39">
        <v>31</v>
      </c>
      <c r="J47" s="81" t="s">
        <v>79</v>
      </c>
      <c r="K47" s="81" t="s">
        <v>79</v>
      </c>
      <c r="L47" s="81" t="s">
        <v>79</v>
      </c>
      <c r="M47" s="109"/>
      <c r="N47" s="47"/>
    </row>
    <row r="48" spans="1:14" ht="20.100000000000001" customHeight="1" x14ac:dyDescent="0.2">
      <c r="A48" s="29"/>
      <c r="B48" s="134"/>
      <c r="C48" s="79" t="s">
        <v>48</v>
      </c>
      <c r="D48" s="80" t="s">
        <v>79</v>
      </c>
      <c r="E48" s="80" t="s">
        <v>79</v>
      </c>
      <c r="F48" s="81" t="s">
        <v>79</v>
      </c>
      <c r="G48" s="81" t="s">
        <v>79</v>
      </c>
      <c r="H48" s="81" t="s">
        <v>79</v>
      </c>
      <c r="I48" s="81" t="s">
        <v>79</v>
      </c>
      <c r="J48" s="39">
        <f>2+1+1+3+1+20</f>
        <v>28</v>
      </c>
      <c r="K48" s="39">
        <f>11+4+4+16+4+124</f>
        <v>163</v>
      </c>
      <c r="L48" s="39">
        <f t="shared" si="0"/>
        <v>191</v>
      </c>
      <c r="M48" s="109"/>
      <c r="N48" s="47"/>
    </row>
    <row r="49" spans="1:15" ht="20.100000000000001" customHeight="1" x14ac:dyDescent="0.2">
      <c r="A49" s="29"/>
      <c r="B49" s="101" t="s">
        <v>10</v>
      </c>
      <c r="C49" s="34" t="s">
        <v>48</v>
      </c>
      <c r="D49" s="40">
        <v>21</v>
      </c>
      <c r="E49" s="40">
        <v>187</v>
      </c>
      <c r="F49" s="41">
        <f>SUM(D49:E49)</f>
        <v>208</v>
      </c>
      <c r="G49" s="41">
        <v>23</v>
      </c>
      <c r="H49" s="41">
        <v>190</v>
      </c>
      <c r="I49" s="41">
        <v>213</v>
      </c>
      <c r="J49" s="41">
        <f>1+9+8</f>
        <v>18</v>
      </c>
      <c r="K49" s="41">
        <f>3+6+25+149</f>
        <v>183</v>
      </c>
      <c r="L49" s="41">
        <f t="shared" si="0"/>
        <v>201</v>
      </c>
      <c r="M49" s="109"/>
      <c r="N49" s="47"/>
    </row>
    <row r="50" spans="1:15" ht="20.100000000000001" customHeight="1" x14ac:dyDescent="0.2">
      <c r="A50" s="29"/>
      <c r="B50" s="101"/>
      <c r="C50" s="34" t="s">
        <v>72</v>
      </c>
      <c r="D50" s="40">
        <v>33</v>
      </c>
      <c r="E50" s="40">
        <v>59</v>
      </c>
      <c r="F50" s="41">
        <f>SUM(D50:E50)</f>
        <v>92</v>
      </c>
      <c r="G50" s="41">
        <v>40</v>
      </c>
      <c r="H50" s="41">
        <v>54</v>
      </c>
      <c r="I50" s="41">
        <v>94</v>
      </c>
      <c r="J50" s="41">
        <v>46</v>
      </c>
      <c r="K50" s="41">
        <v>72</v>
      </c>
      <c r="L50" s="41">
        <f t="shared" si="0"/>
        <v>118</v>
      </c>
      <c r="M50" s="109"/>
      <c r="N50" s="47"/>
    </row>
    <row r="51" spans="1:15" ht="20.100000000000001" customHeight="1" x14ac:dyDescent="0.2">
      <c r="A51" s="29"/>
      <c r="B51" s="101"/>
      <c r="C51" s="34" t="s">
        <v>29</v>
      </c>
      <c r="D51" s="40">
        <v>2</v>
      </c>
      <c r="E51" s="40">
        <v>23</v>
      </c>
      <c r="F51" s="41">
        <v>25</v>
      </c>
      <c r="G51" s="57" t="s">
        <v>79</v>
      </c>
      <c r="H51" s="57" t="s">
        <v>79</v>
      </c>
      <c r="I51" s="57" t="s">
        <v>79</v>
      </c>
      <c r="J51" s="57" t="s">
        <v>79</v>
      </c>
      <c r="K51" s="57" t="s">
        <v>79</v>
      </c>
      <c r="L51" s="57" t="s">
        <v>79</v>
      </c>
      <c r="M51" s="109"/>
      <c r="N51" s="47"/>
    </row>
    <row r="52" spans="1:15" ht="20.100000000000001" customHeight="1" x14ac:dyDescent="0.2">
      <c r="A52" s="29"/>
      <c r="B52" s="101"/>
      <c r="C52" s="34" t="s">
        <v>61</v>
      </c>
      <c r="D52" s="40">
        <v>5</v>
      </c>
      <c r="E52" s="40">
        <v>37</v>
      </c>
      <c r="F52" s="41">
        <f>SUM(D52:E52)</f>
        <v>42</v>
      </c>
      <c r="G52" s="41">
        <v>4</v>
      </c>
      <c r="H52" s="41">
        <v>55</v>
      </c>
      <c r="I52" s="41">
        <v>59</v>
      </c>
      <c r="J52" s="41">
        <v>3</v>
      </c>
      <c r="K52" s="41">
        <v>52</v>
      </c>
      <c r="L52" s="41">
        <f t="shared" si="0"/>
        <v>55</v>
      </c>
      <c r="M52" s="109"/>
      <c r="N52" s="47"/>
    </row>
    <row r="53" spans="1:15" ht="20.100000000000001" customHeight="1" x14ac:dyDescent="0.2">
      <c r="A53" s="29"/>
      <c r="B53" s="111" t="s">
        <v>83</v>
      </c>
      <c r="C53" s="37" t="s">
        <v>39</v>
      </c>
      <c r="D53" s="42">
        <v>33</v>
      </c>
      <c r="E53" s="42">
        <v>8</v>
      </c>
      <c r="F53" s="43">
        <f>SUM(D53:E53)</f>
        <v>41</v>
      </c>
      <c r="G53" s="43">
        <v>51</v>
      </c>
      <c r="H53" s="43">
        <v>26</v>
      </c>
      <c r="I53" s="43">
        <v>77</v>
      </c>
      <c r="J53" s="43">
        <v>65</v>
      </c>
      <c r="K53" s="43">
        <v>18</v>
      </c>
      <c r="L53" s="43">
        <f t="shared" si="0"/>
        <v>83</v>
      </c>
      <c r="M53" s="109"/>
      <c r="N53" s="47"/>
    </row>
    <row r="54" spans="1:15" ht="20.100000000000001" customHeight="1" x14ac:dyDescent="0.2">
      <c r="A54" s="29"/>
      <c r="B54" s="111"/>
      <c r="C54" s="37" t="s">
        <v>40</v>
      </c>
      <c r="D54" s="42">
        <v>61</v>
      </c>
      <c r="E54" s="42">
        <v>17</v>
      </c>
      <c r="F54" s="43">
        <f>SUM(D54:E54)</f>
        <v>78</v>
      </c>
      <c r="G54" s="43">
        <v>24</v>
      </c>
      <c r="H54" s="43">
        <v>10</v>
      </c>
      <c r="I54" s="43">
        <v>34</v>
      </c>
      <c r="J54" s="43">
        <v>20</v>
      </c>
      <c r="K54" s="43">
        <v>9</v>
      </c>
      <c r="L54" s="43">
        <f t="shared" si="0"/>
        <v>29</v>
      </c>
      <c r="M54" s="109"/>
      <c r="N54" s="47"/>
    </row>
    <row r="55" spans="1:15" ht="20.100000000000001" customHeight="1" x14ac:dyDescent="0.2">
      <c r="A55" s="29"/>
      <c r="B55" s="112" t="s">
        <v>22</v>
      </c>
      <c r="C55" s="38" t="s">
        <v>41</v>
      </c>
      <c r="D55" s="44">
        <v>13</v>
      </c>
      <c r="E55" s="44">
        <v>35</v>
      </c>
      <c r="F55" s="45">
        <f>SUM(D55:E55)</f>
        <v>48</v>
      </c>
      <c r="G55" s="45">
        <v>19</v>
      </c>
      <c r="H55" s="45">
        <v>31</v>
      </c>
      <c r="I55" s="45">
        <v>50</v>
      </c>
      <c r="J55" s="45">
        <v>22</v>
      </c>
      <c r="K55" s="45">
        <v>34</v>
      </c>
      <c r="L55" s="41">
        <f t="shared" si="0"/>
        <v>56</v>
      </c>
      <c r="M55" s="109"/>
      <c r="N55" s="47"/>
    </row>
    <row r="56" spans="1:15" ht="20.100000000000001" customHeight="1" x14ac:dyDescent="0.2">
      <c r="A56" s="29"/>
      <c r="B56" s="113"/>
      <c r="C56" s="38" t="s">
        <v>44</v>
      </c>
      <c r="D56" s="44">
        <v>16</v>
      </c>
      <c r="E56" s="44">
        <v>36</v>
      </c>
      <c r="F56" s="45">
        <f>SUM(D56:E56)</f>
        <v>52</v>
      </c>
      <c r="G56" s="45">
        <v>17</v>
      </c>
      <c r="H56" s="45">
        <v>31</v>
      </c>
      <c r="I56" s="45">
        <v>48</v>
      </c>
      <c r="J56" s="45">
        <v>18</v>
      </c>
      <c r="K56" s="45">
        <v>36</v>
      </c>
      <c r="L56" s="41">
        <f t="shared" si="0"/>
        <v>54</v>
      </c>
      <c r="M56" s="109"/>
      <c r="N56" s="47"/>
    </row>
    <row r="57" spans="1:15" ht="20.100000000000001" customHeight="1" x14ac:dyDescent="0.2">
      <c r="A57" s="29"/>
      <c r="B57" s="113"/>
      <c r="C57" s="38" t="s">
        <v>42</v>
      </c>
      <c r="D57" s="44">
        <v>34</v>
      </c>
      <c r="E57" s="44">
        <v>31</v>
      </c>
      <c r="F57" s="45">
        <f>SUM(D57:E57)</f>
        <v>65</v>
      </c>
      <c r="G57" s="45">
        <v>31</v>
      </c>
      <c r="H57" s="45">
        <v>20</v>
      </c>
      <c r="I57" s="45">
        <v>51</v>
      </c>
      <c r="J57" s="45">
        <v>27</v>
      </c>
      <c r="K57" s="45">
        <v>30</v>
      </c>
      <c r="L57" s="41">
        <f t="shared" si="0"/>
        <v>57</v>
      </c>
      <c r="M57" s="109"/>
      <c r="N57" s="47"/>
    </row>
    <row r="58" spans="1:15" ht="20.100000000000001" customHeight="1" x14ac:dyDescent="0.2">
      <c r="A58" s="29"/>
      <c r="B58" s="113"/>
      <c r="C58" s="38" t="s">
        <v>43</v>
      </c>
      <c r="D58" s="44">
        <v>29</v>
      </c>
      <c r="E58" s="44">
        <v>37</v>
      </c>
      <c r="F58" s="45">
        <f>SUM(D58:E58)</f>
        <v>66</v>
      </c>
      <c r="G58" s="45">
        <v>31</v>
      </c>
      <c r="H58" s="45">
        <v>25</v>
      </c>
      <c r="I58" s="45">
        <v>56</v>
      </c>
      <c r="J58" s="45">
        <v>31</v>
      </c>
      <c r="K58" s="45">
        <v>38</v>
      </c>
      <c r="L58" s="41">
        <f t="shared" si="0"/>
        <v>69</v>
      </c>
      <c r="M58" s="109"/>
      <c r="N58" s="47"/>
    </row>
    <row r="59" spans="1:15" ht="20.100000000000001" customHeight="1" x14ac:dyDescent="0.2">
      <c r="A59" s="29"/>
      <c r="B59" s="96" t="s">
        <v>45</v>
      </c>
      <c r="C59" s="96"/>
      <c r="D59" s="6">
        <f>SUM(D8:D58)</f>
        <v>1201</v>
      </c>
      <c r="E59" s="6">
        <f>SUM(E8:E58)</f>
        <v>3716</v>
      </c>
      <c r="F59" s="6">
        <f>SUM(F8:F58)</f>
        <v>4917</v>
      </c>
      <c r="G59" s="6">
        <f>SUM(G8:G58)</f>
        <v>1173</v>
      </c>
      <c r="H59" s="6">
        <f>SUM(H8:H58)</f>
        <v>3559</v>
      </c>
      <c r="I59" s="6">
        <f>SUM(I8:I58)</f>
        <v>4732</v>
      </c>
      <c r="J59" s="6">
        <f>SUM(J8:J58)</f>
        <v>1121</v>
      </c>
      <c r="K59" s="6">
        <f>SUM(K8:K58)</f>
        <v>3505</v>
      </c>
      <c r="L59" s="6">
        <f>SUM(L8:L58)</f>
        <v>4626</v>
      </c>
      <c r="M59" s="109"/>
      <c r="O59" s="47"/>
    </row>
    <row r="60" spans="1:15" ht="3.75" customHeight="1" x14ac:dyDescent="0.2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10"/>
    </row>
    <row r="61" spans="1:15" ht="15" customHeight="1" x14ac:dyDescent="0.2">
      <c r="A61" s="7"/>
      <c r="B61" s="24"/>
      <c r="C61" s="24"/>
      <c r="D61" s="24"/>
      <c r="E61" s="24"/>
      <c r="F61" s="25"/>
      <c r="G61" s="24"/>
      <c r="H61" s="24"/>
      <c r="I61" s="25"/>
      <c r="J61" s="25"/>
      <c r="K61" s="25"/>
      <c r="L61" s="25"/>
      <c r="M61" s="8"/>
    </row>
    <row r="62" spans="1:15" ht="13.5" thickBot="1" x14ac:dyDescent="0.25">
      <c r="B62" s="19"/>
      <c r="C62" s="20"/>
      <c r="D62" s="20"/>
      <c r="E62" s="20"/>
      <c r="F62" s="21"/>
      <c r="G62" s="20"/>
      <c r="H62" s="20"/>
      <c r="I62" s="21"/>
      <c r="J62" s="21"/>
      <c r="K62" s="21"/>
      <c r="L62" s="21"/>
    </row>
    <row r="63" spans="1:15" ht="19.5" customHeight="1" thickTop="1" x14ac:dyDescent="0.2">
      <c r="A63" s="69"/>
      <c r="B63" s="125" t="s">
        <v>50</v>
      </c>
      <c r="C63" s="125"/>
      <c r="D63" s="125"/>
      <c r="E63" s="125"/>
      <c r="F63" s="126"/>
      <c r="G63" s="54"/>
      <c r="H63" s="54"/>
      <c r="I63" s="54"/>
      <c r="J63" s="54"/>
      <c r="K63" s="54"/>
      <c r="L63" s="54"/>
      <c r="M63" s="8"/>
    </row>
    <row r="64" spans="1:15" ht="3.75" customHeight="1" x14ac:dyDescent="0.2">
      <c r="A64" s="65"/>
      <c r="B64" s="66"/>
      <c r="C64" s="66"/>
      <c r="D64" s="66"/>
      <c r="E64" s="66"/>
      <c r="F64" s="67"/>
      <c r="G64" s="66"/>
      <c r="H64" s="66"/>
      <c r="I64" s="67"/>
      <c r="J64" s="67"/>
      <c r="K64" s="67"/>
      <c r="L64" s="67"/>
      <c r="M64" s="68"/>
    </row>
    <row r="65" spans="1:13" ht="21.75" customHeight="1" x14ac:dyDescent="0.2">
      <c r="A65" s="62"/>
      <c r="B65" s="63" t="s">
        <v>26</v>
      </c>
      <c r="C65" s="64"/>
      <c r="D65" s="102" t="s">
        <v>77</v>
      </c>
      <c r="E65" s="102"/>
      <c r="F65" s="103"/>
      <c r="G65" s="130" t="s">
        <v>84</v>
      </c>
      <c r="H65" s="131"/>
      <c r="I65" s="132"/>
      <c r="J65" s="130" t="s">
        <v>86</v>
      </c>
      <c r="K65" s="131"/>
      <c r="L65" s="132"/>
      <c r="M65" s="120"/>
    </row>
    <row r="66" spans="1:13" ht="20.100000000000001" customHeight="1" x14ac:dyDescent="0.2">
      <c r="A66" s="29"/>
      <c r="B66" s="16" t="s">
        <v>9</v>
      </c>
      <c r="C66" s="16" t="s">
        <v>8</v>
      </c>
      <c r="D66" s="16" t="s">
        <v>25</v>
      </c>
      <c r="E66" s="16" t="s">
        <v>24</v>
      </c>
      <c r="F66" s="17" t="s">
        <v>7</v>
      </c>
      <c r="G66" s="16" t="s">
        <v>25</v>
      </c>
      <c r="H66" s="16" t="s">
        <v>24</v>
      </c>
      <c r="I66" s="17" t="s">
        <v>7</v>
      </c>
      <c r="J66" s="16" t="s">
        <v>25</v>
      </c>
      <c r="K66" s="16" t="s">
        <v>24</v>
      </c>
      <c r="L66" s="17" t="s">
        <v>7</v>
      </c>
      <c r="M66" s="120"/>
    </row>
    <row r="67" spans="1:13" ht="20.100000000000001" customHeight="1" x14ac:dyDescent="0.2">
      <c r="A67" s="29"/>
      <c r="B67" s="26" t="s">
        <v>6</v>
      </c>
      <c r="C67" s="10" t="s">
        <v>46</v>
      </c>
      <c r="D67" s="42">
        <v>27</v>
      </c>
      <c r="E67" s="42">
        <v>36</v>
      </c>
      <c r="F67" s="42">
        <f t="shared" ref="F67:F81" si="1">SUM(D67:E67)</f>
        <v>63</v>
      </c>
      <c r="G67" s="42">
        <v>32</v>
      </c>
      <c r="H67" s="42">
        <v>48</v>
      </c>
      <c r="I67" s="42">
        <v>80</v>
      </c>
      <c r="J67" s="42">
        <v>21</v>
      </c>
      <c r="K67" s="42">
        <v>57</v>
      </c>
      <c r="L67" s="42">
        <f>SUM(J67:K67)</f>
        <v>78</v>
      </c>
      <c r="M67" s="120"/>
    </row>
    <row r="68" spans="1:13" ht="20.100000000000001" customHeight="1" x14ac:dyDescent="0.2">
      <c r="A68" s="29"/>
      <c r="B68" s="22" t="s">
        <v>5</v>
      </c>
      <c r="C68" s="23" t="s">
        <v>46</v>
      </c>
      <c r="D68" s="40">
        <v>39</v>
      </c>
      <c r="E68" s="40">
        <v>76</v>
      </c>
      <c r="F68" s="40">
        <f t="shared" si="1"/>
        <v>115</v>
      </c>
      <c r="G68" s="40">
        <v>36</v>
      </c>
      <c r="H68" s="40">
        <v>97</v>
      </c>
      <c r="I68" s="40">
        <v>133</v>
      </c>
      <c r="J68" s="40">
        <v>37</v>
      </c>
      <c r="K68" s="40">
        <v>97</v>
      </c>
      <c r="L68" s="40">
        <f t="shared" ref="L68:L82" si="2">SUM(J68:K68)</f>
        <v>134</v>
      </c>
      <c r="M68" s="120"/>
    </row>
    <row r="69" spans="1:13" ht="20.100000000000001" customHeight="1" x14ac:dyDescent="0.2">
      <c r="A69" s="29"/>
      <c r="B69" s="99" t="s">
        <v>51</v>
      </c>
      <c r="C69" s="32" t="s">
        <v>52</v>
      </c>
      <c r="D69" s="46">
        <v>29</v>
      </c>
      <c r="E69" s="46">
        <v>16</v>
      </c>
      <c r="F69" s="46">
        <f t="shared" si="1"/>
        <v>45</v>
      </c>
      <c r="G69" s="46">
        <v>13</v>
      </c>
      <c r="H69" s="46">
        <v>15</v>
      </c>
      <c r="I69" s="46">
        <v>28</v>
      </c>
      <c r="J69" s="46">
        <v>11</v>
      </c>
      <c r="K69" s="46">
        <v>10</v>
      </c>
      <c r="L69" s="42">
        <f t="shared" si="2"/>
        <v>21</v>
      </c>
      <c r="M69" s="120"/>
    </row>
    <row r="70" spans="1:13" ht="20.100000000000001" customHeight="1" x14ac:dyDescent="0.2">
      <c r="A70" s="29"/>
      <c r="B70" s="100"/>
      <c r="C70" s="32" t="s">
        <v>82</v>
      </c>
      <c r="D70" s="46">
        <v>14</v>
      </c>
      <c r="E70" s="46">
        <v>46</v>
      </c>
      <c r="F70" s="46">
        <f t="shared" si="1"/>
        <v>60</v>
      </c>
      <c r="G70" s="46">
        <v>11</v>
      </c>
      <c r="H70" s="46">
        <v>26</v>
      </c>
      <c r="I70" s="46">
        <v>37</v>
      </c>
      <c r="J70" s="46">
        <v>10</v>
      </c>
      <c r="K70" s="46">
        <v>36</v>
      </c>
      <c r="L70" s="42">
        <f t="shared" si="2"/>
        <v>46</v>
      </c>
      <c r="M70" s="120"/>
    </row>
    <row r="71" spans="1:13" ht="20.100000000000001" customHeight="1" x14ac:dyDescent="0.2">
      <c r="A71" s="29"/>
      <c r="B71" s="97" t="s">
        <v>4</v>
      </c>
      <c r="C71" s="38" t="s">
        <v>73</v>
      </c>
      <c r="D71" s="44">
        <v>34</v>
      </c>
      <c r="E71" s="44">
        <v>22</v>
      </c>
      <c r="F71" s="44">
        <f t="shared" si="1"/>
        <v>56</v>
      </c>
      <c r="G71" s="44">
        <v>30</v>
      </c>
      <c r="H71" s="44">
        <v>17</v>
      </c>
      <c r="I71" s="44">
        <v>47</v>
      </c>
      <c r="J71" s="44">
        <v>35</v>
      </c>
      <c r="K71" s="44">
        <v>23</v>
      </c>
      <c r="L71" s="40">
        <f t="shared" si="2"/>
        <v>58</v>
      </c>
      <c r="M71" s="120"/>
    </row>
    <row r="72" spans="1:13" ht="20.100000000000001" customHeight="1" x14ac:dyDescent="0.2">
      <c r="A72" s="29"/>
      <c r="B72" s="98"/>
      <c r="C72" s="38" t="s">
        <v>74</v>
      </c>
      <c r="D72" s="44">
        <v>15</v>
      </c>
      <c r="E72" s="44">
        <v>46</v>
      </c>
      <c r="F72" s="44">
        <f t="shared" si="1"/>
        <v>61</v>
      </c>
      <c r="G72" s="44">
        <v>13</v>
      </c>
      <c r="H72" s="44">
        <v>50</v>
      </c>
      <c r="I72" s="44">
        <v>63</v>
      </c>
      <c r="J72" s="44">
        <v>18</v>
      </c>
      <c r="K72" s="44">
        <v>52</v>
      </c>
      <c r="L72" s="40">
        <f t="shared" si="2"/>
        <v>70</v>
      </c>
      <c r="M72" s="120"/>
    </row>
    <row r="73" spans="1:13" ht="20.100000000000001" customHeight="1" x14ac:dyDescent="0.2">
      <c r="A73" s="29"/>
      <c r="B73" s="98"/>
      <c r="C73" s="38" t="s">
        <v>36</v>
      </c>
      <c r="D73" s="44">
        <v>11</v>
      </c>
      <c r="E73" s="44">
        <v>93</v>
      </c>
      <c r="F73" s="44">
        <f t="shared" si="1"/>
        <v>104</v>
      </c>
      <c r="G73" s="44">
        <v>8</v>
      </c>
      <c r="H73" s="44">
        <v>97</v>
      </c>
      <c r="I73" s="44">
        <v>105</v>
      </c>
      <c r="J73" s="44">
        <v>9</v>
      </c>
      <c r="K73" s="44">
        <v>99</v>
      </c>
      <c r="L73" s="40">
        <f t="shared" si="2"/>
        <v>108</v>
      </c>
      <c r="M73" s="120"/>
    </row>
    <row r="74" spans="1:13" ht="20.100000000000001" customHeight="1" x14ac:dyDescent="0.2">
      <c r="A74" s="29"/>
      <c r="B74" s="98"/>
      <c r="C74" s="38" t="s">
        <v>37</v>
      </c>
      <c r="D74" s="44">
        <v>12</v>
      </c>
      <c r="E74" s="44">
        <v>113</v>
      </c>
      <c r="F74" s="44">
        <f t="shared" si="1"/>
        <v>125</v>
      </c>
      <c r="G74" s="44">
        <v>11</v>
      </c>
      <c r="H74" s="44">
        <v>125</v>
      </c>
      <c r="I74" s="44">
        <v>136</v>
      </c>
      <c r="J74" s="44">
        <v>23</v>
      </c>
      <c r="K74" s="44">
        <v>112</v>
      </c>
      <c r="L74" s="40">
        <f t="shared" si="2"/>
        <v>135</v>
      </c>
      <c r="M74" s="120"/>
    </row>
    <row r="75" spans="1:13" ht="20.100000000000001" customHeight="1" x14ac:dyDescent="0.2">
      <c r="A75" s="29"/>
      <c r="B75" s="98"/>
      <c r="C75" s="38" t="s">
        <v>35</v>
      </c>
      <c r="D75" s="44">
        <v>17</v>
      </c>
      <c r="E75" s="44">
        <v>201</v>
      </c>
      <c r="F75" s="44">
        <f t="shared" si="1"/>
        <v>218</v>
      </c>
      <c r="G75" s="44">
        <v>18</v>
      </c>
      <c r="H75" s="44">
        <v>204</v>
      </c>
      <c r="I75" s="44">
        <v>222</v>
      </c>
      <c r="J75" s="44">
        <v>20</v>
      </c>
      <c r="K75" s="44">
        <v>210</v>
      </c>
      <c r="L75" s="40">
        <f t="shared" si="2"/>
        <v>230</v>
      </c>
      <c r="M75" s="120"/>
    </row>
    <row r="76" spans="1:13" ht="20.100000000000001" customHeight="1" x14ac:dyDescent="0.2">
      <c r="A76" s="29"/>
      <c r="B76" s="98"/>
      <c r="C76" s="38" t="s">
        <v>34</v>
      </c>
      <c r="D76" s="44">
        <v>30</v>
      </c>
      <c r="E76" s="44">
        <v>37</v>
      </c>
      <c r="F76" s="44">
        <f t="shared" si="1"/>
        <v>67</v>
      </c>
      <c r="G76" s="44">
        <v>31</v>
      </c>
      <c r="H76" s="44">
        <v>37</v>
      </c>
      <c r="I76" s="44">
        <v>68</v>
      </c>
      <c r="J76" s="44">
        <v>29</v>
      </c>
      <c r="K76" s="44">
        <v>39</v>
      </c>
      <c r="L76" s="40">
        <f t="shared" si="2"/>
        <v>68</v>
      </c>
      <c r="M76" s="120"/>
    </row>
    <row r="77" spans="1:13" ht="20.100000000000001" customHeight="1" x14ac:dyDescent="0.2">
      <c r="A77" s="29"/>
      <c r="B77" s="95" t="s">
        <v>3</v>
      </c>
      <c r="C77" s="37" t="s">
        <v>48</v>
      </c>
      <c r="D77" s="42">
        <v>6</v>
      </c>
      <c r="E77" s="42">
        <v>69</v>
      </c>
      <c r="F77" s="42">
        <f t="shared" si="1"/>
        <v>75</v>
      </c>
      <c r="G77" s="42">
        <v>4</v>
      </c>
      <c r="H77" s="42">
        <v>42</v>
      </c>
      <c r="I77" s="42">
        <v>46</v>
      </c>
      <c r="J77" s="42">
        <v>6</v>
      </c>
      <c r="K77" s="42">
        <v>75</v>
      </c>
      <c r="L77" s="42">
        <f t="shared" si="2"/>
        <v>81</v>
      </c>
      <c r="M77" s="120"/>
    </row>
    <row r="78" spans="1:13" ht="20.100000000000001" customHeight="1" x14ac:dyDescent="0.2">
      <c r="A78" s="29"/>
      <c r="B78" s="95"/>
      <c r="C78" s="37" t="s">
        <v>61</v>
      </c>
      <c r="D78" s="42">
        <v>2</v>
      </c>
      <c r="E78" s="42">
        <v>30</v>
      </c>
      <c r="F78" s="42">
        <f t="shared" si="1"/>
        <v>32</v>
      </c>
      <c r="G78" s="42">
        <v>4</v>
      </c>
      <c r="H78" s="42">
        <v>30</v>
      </c>
      <c r="I78" s="42">
        <v>34</v>
      </c>
      <c r="J78" s="42">
        <v>5</v>
      </c>
      <c r="K78" s="42">
        <v>31</v>
      </c>
      <c r="L78" s="42">
        <f t="shared" si="2"/>
        <v>36</v>
      </c>
      <c r="M78" s="120"/>
    </row>
    <row r="79" spans="1:13" ht="20.100000000000001" customHeight="1" x14ac:dyDescent="0.2">
      <c r="A79" s="29"/>
      <c r="B79" s="95"/>
      <c r="C79" s="37" t="s">
        <v>47</v>
      </c>
      <c r="D79" s="42">
        <v>70</v>
      </c>
      <c r="E79" s="42">
        <v>96</v>
      </c>
      <c r="F79" s="42">
        <f t="shared" si="1"/>
        <v>166</v>
      </c>
      <c r="G79" s="42">
        <v>90</v>
      </c>
      <c r="H79" s="42">
        <v>79</v>
      </c>
      <c r="I79" s="42">
        <v>169</v>
      </c>
      <c r="J79" s="42">
        <v>68</v>
      </c>
      <c r="K79" s="42">
        <v>91</v>
      </c>
      <c r="L79" s="42">
        <f t="shared" si="2"/>
        <v>159</v>
      </c>
      <c r="M79" s="120"/>
    </row>
    <row r="80" spans="1:13" s="60" customFormat="1" ht="20.100000000000001" customHeight="1" x14ac:dyDescent="0.2">
      <c r="A80" s="61"/>
      <c r="B80" s="97" t="s">
        <v>80</v>
      </c>
      <c r="C80" s="59" t="s">
        <v>81</v>
      </c>
      <c r="D80" s="44">
        <v>5</v>
      </c>
      <c r="E80" s="44">
        <v>18</v>
      </c>
      <c r="F80" s="44">
        <f t="shared" si="1"/>
        <v>23</v>
      </c>
      <c r="G80" s="78">
        <v>0</v>
      </c>
      <c r="H80" s="78">
        <v>0</v>
      </c>
      <c r="I80" s="78">
        <v>0</v>
      </c>
      <c r="J80" s="82" t="s">
        <v>79</v>
      </c>
      <c r="K80" s="82" t="s">
        <v>79</v>
      </c>
      <c r="L80" s="83" t="s">
        <v>79</v>
      </c>
      <c r="M80" s="120"/>
    </row>
    <row r="81" spans="1:13" ht="20.100000000000001" customHeight="1" x14ac:dyDescent="0.2">
      <c r="A81" s="29"/>
      <c r="B81" s="98"/>
      <c r="C81" s="33" t="s">
        <v>34</v>
      </c>
      <c r="D81" s="40">
        <v>7</v>
      </c>
      <c r="E81" s="40">
        <v>17</v>
      </c>
      <c r="F81" s="40">
        <f t="shared" si="1"/>
        <v>24</v>
      </c>
      <c r="G81" s="78">
        <v>0</v>
      </c>
      <c r="H81" s="78">
        <v>0</v>
      </c>
      <c r="I81" s="78">
        <v>0</v>
      </c>
      <c r="J81" s="82" t="s">
        <v>79</v>
      </c>
      <c r="K81" s="82" t="s">
        <v>79</v>
      </c>
      <c r="L81" s="83" t="s">
        <v>79</v>
      </c>
      <c r="M81" s="120"/>
    </row>
    <row r="82" spans="1:13" ht="20.100000000000001" customHeight="1" x14ac:dyDescent="0.2">
      <c r="A82" s="29"/>
      <c r="B82" s="127"/>
      <c r="C82" s="74" t="s">
        <v>48</v>
      </c>
      <c r="D82" s="78">
        <v>0</v>
      </c>
      <c r="E82" s="78">
        <v>0</v>
      </c>
      <c r="F82" s="78">
        <v>0</v>
      </c>
      <c r="G82" s="40">
        <v>14</v>
      </c>
      <c r="H82" s="40">
        <v>41</v>
      </c>
      <c r="I82" s="40">
        <v>55</v>
      </c>
      <c r="J82" s="40">
        <v>8</v>
      </c>
      <c r="K82" s="40">
        <v>36</v>
      </c>
      <c r="L82" s="40">
        <f t="shared" si="2"/>
        <v>44</v>
      </c>
      <c r="M82" s="120"/>
    </row>
    <row r="83" spans="1:13" ht="20.100000000000001" customHeight="1" x14ac:dyDescent="0.2">
      <c r="A83" s="29"/>
      <c r="B83" s="96" t="s">
        <v>45</v>
      </c>
      <c r="C83" s="96"/>
      <c r="D83" s="6">
        <f t="shared" ref="D83:F83" si="3">SUM(D67:D81)</f>
        <v>318</v>
      </c>
      <c r="E83" s="6">
        <f t="shared" si="3"/>
        <v>916</v>
      </c>
      <c r="F83" s="6">
        <f t="shared" si="3"/>
        <v>1234</v>
      </c>
      <c r="G83" s="6">
        <f t="shared" ref="G83:L83" si="4">SUM(G67:G82)</f>
        <v>315</v>
      </c>
      <c r="H83" s="6">
        <f t="shared" si="4"/>
        <v>908</v>
      </c>
      <c r="I83" s="6">
        <f t="shared" si="4"/>
        <v>1223</v>
      </c>
      <c r="J83" s="6">
        <f t="shared" si="4"/>
        <v>300</v>
      </c>
      <c r="K83" s="6">
        <f t="shared" si="4"/>
        <v>968</v>
      </c>
      <c r="L83" s="6">
        <f t="shared" si="4"/>
        <v>1268</v>
      </c>
      <c r="M83" s="120"/>
    </row>
    <row r="84" spans="1:13" ht="4.5" customHeight="1" x14ac:dyDescent="0.2">
      <c r="A84" s="30"/>
      <c r="B84" s="11"/>
      <c r="C84" s="11"/>
      <c r="D84" s="11"/>
      <c r="E84" s="11"/>
      <c r="F84" s="12"/>
      <c r="G84" s="11"/>
      <c r="H84" s="11"/>
      <c r="I84" s="12"/>
      <c r="J84" s="12"/>
      <c r="K84" s="12"/>
      <c r="L84" s="12"/>
      <c r="M84" s="121"/>
    </row>
    <row r="85" spans="1:13" x14ac:dyDescent="0.2">
      <c r="A85" s="7"/>
      <c r="B85" s="24"/>
      <c r="C85" s="24"/>
      <c r="D85" s="24"/>
      <c r="E85" s="24"/>
      <c r="F85" s="25"/>
      <c r="G85" s="24"/>
      <c r="H85" s="24"/>
      <c r="I85" s="25"/>
      <c r="J85" s="25"/>
      <c r="K85" s="25"/>
      <c r="L85" s="25"/>
      <c r="M85" s="8"/>
    </row>
    <row r="86" spans="1:13" ht="3.95" customHeight="1" x14ac:dyDescent="0.2">
      <c r="A86" s="87"/>
      <c r="B86" s="90"/>
      <c r="C86" s="91"/>
      <c r="D86" s="91"/>
      <c r="E86" s="91"/>
      <c r="F86" s="92"/>
      <c r="G86" s="55"/>
      <c r="H86" s="55"/>
      <c r="I86" s="55"/>
      <c r="J86" s="55"/>
      <c r="K86" s="55"/>
      <c r="L86" s="55"/>
      <c r="M86" s="119"/>
    </row>
    <row r="87" spans="1:13" ht="20.100000000000001" customHeight="1" x14ac:dyDescent="0.2">
      <c r="A87" s="88"/>
      <c r="B87" s="93" t="s">
        <v>2</v>
      </c>
      <c r="C87" s="93"/>
      <c r="D87" s="48">
        <f>[3]Hoja1!D29+D59</f>
        <v>1323</v>
      </c>
      <c r="E87" s="48">
        <f>[3]Hoja1!E29+E59</f>
        <v>4293</v>
      </c>
      <c r="F87" s="48">
        <f>[3]Hoja1!F29+F59</f>
        <v>5616</v>
      </c>
      <c r="G87" s="48">
        <f>+G59+[3]Hoja1!G29</f>
        <v>1207</v>
      </c>
      <c r="H87" s="48">
        <f>+H59+[3]Hoja1!H29</f>
        <v>3723</v>
      </c>
      <c r="I87" s="48">
        <f>+G87+H87</f>
        <v>4930</v>
      </c>
      <c r="J87" s="48">
        <f>+J59</f>
        <v>1121</v>
      </c>
      <c r="K87" s="48">
        <f>+K59</f>
        <v>3505</v>
      </c>
      <c r="L87" s="48">
        <f>+J87+K87</f>
        <v>4626</v>
      </c>
      <c r="M87" s="120"/>
    </row>
    <row r="88" spans="1:13" ht="20.100000000000001" customHeight="1" x14ac:dyDescent="0.2">
      <c r="A88" s="88"/>
      <c r="B88" s="93" t="s">
        <v>1</v>
      </c>
      <c r="C88" s="93"/>
      <c r="D88" s="48">
        <f>+D83</f>
        <v>318</v>
      </c>
      <c r="E88" s="48">
        <f>+E83</f>
        <v>916</v>
      </c>
      <c r="F88" s="48">
        <f>+F83</f>
        <v>1234</v>
      </c>
      <c r="G88" s="48">
        <f>+G83</f>
        <v>315</v>
      </c>
      <c r="H88" s="48">
        <f t="shared" ref="H88" si="5">+H83</f>
        <v>908</v>
      </c>
      <c r="I88" s="48">
        <f>+G88+H88</f>
        <v>1223</v>
      </c>
      <c r="J88" s="48">
        <f>+J83</f>
        <v>300</v>
      </c>
      <c r="K88" s="48">
        <f t="shared" ref="K88" si="6">+K83</f>
        <v>968</v>
      </c>
      <c r="L88" s="48">
        <f>+J88+K88</f>
        <v>1268</v>
      </c>
      <c r="M88" s="120"/>
    </row>
    <row r="89" spans="1:13" ht="20.100000000000001" customHeight="1" x14ac:dyDescent="0.2">
      <c r="A89" s="88"/>
      <c r="B89" s="94" t="s">
        <v>0</v>
      </c>
      <c r="C89" s="94"/>
      <c r="D89" s="6">
        <f>+D87+D88</f>
        <v>1641</v>
      </c>
      <c r="E89" s="6">
        <f>+E87+E88</f>
        <v>5209</v>
      </c>
      <c r="F89" s="6">
        <f>+F87+F88</f>
        <v>6850</v>
      </c>
      <c r="G89" s="6">
        <f t="shared" ref="G89:I89" si="7">+G87+G88</f>
        <v>1522</v>
      </c>
      <c r="H89" s="6">
        <f t="shared" si="7"/>
        <v>4631</v>
      </c>
      <c r="I89" s="6">
        <f t="shared" si="7"/>
        <v>6153</v>
      </c>
      <c r="J89" s="6">
        <f t="shared" ref="J89:L89" si="8">+J87+J88</f>
        <v>1421</v>
      </c>
      <c r="K89" s="6">
        <f t="shared" si="8"/>
        <v>4473</v>
      </c>
      <c r="L89" s="6">
        <f t="shared" si="8"/>
        <v>5894</v>
      </c>
      <c r="M89" s="120"/>
    </row>
    <row r="90" spans="1:13" ht="3.95" customHeight="1" x14ac:dyDescent="0.2">
      <c r="A90" s="89"/>
      <c r="B90" s="122"/>
      <c r="C90" s="123"/>
      <c r="D90" s="123"/>
      <c r="E90" s="123"/>
      <c r="F90" s="124"/>
      <c r="G90" s="56"/>
      <c r="H90" s="56"/>
      <c r="I90" s="56"/>
      <c r="J90" s="56"/>
      <c r="K90" s="56"/>
      <c r="L90" s="56"/>
      <c r="M90" s="121"/>
    </row>
    <row r="91" spans="1:13" x14ac:dyDescent="0.2">
      <c r="B91" s="4" t="s">
        <v>87</v>
      </c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3" x14ac:dyDescent="0.2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2"/>
    </row>
    <row r="94" spans="1:13" x14ac:dyDescent="0.2">
      <c r="B94" s="58"/>
    </row>
    <row r="95" spans="1:13" x14ac:dyDescent="0.2">
      <c r="B95" s="58"/>
    </row>
  </sheetData>
  <mergeCells count="36">
    <mergeCell ref="J6:L6"/>
    <mergeCell ref="B31:B35"/>
    <mergeCell ref="B36:B38"/>
    <mergeCell ref="J65:L65"/>
    <mergeCell ref="G65:I65"/>
    <mergeCell ref="B29:B30"/>
    <mergeCell ref="B42:B48"/>
    <mergeCell ref="M86:M90"/>
    <mergeCell ref="B90:F90"/>
    <mergeCell ref="M65:M84"/>
    <mergeCell ref="B63:F63"/>
    <mergeCell ref="B80:B82"/>
    <mergeCell ref="M5:M60"/>
    <mergeCell ref="B53:B54"/>
    <mergeCell ref="B59:C59"/>
    <mergeCell ref="B55:B58"/>
    <mergeCell ref="B13:B18"/>
    <mergeCell ref="B39:B41"/>
    <mergeCell ref="B10:B12"/>
    <mergeCell ref="B19:B21"/>
    <mergeCell ref="G6:I6"/>
    <mergeCell ref="B3:F3"/>
    <mergeCell ref="A86:A90"/>
    <mergeCell ref="B86:F86"/>
    <mergeCell ref="B88:C88"/>
    <mergeCell ref="B89:C89"/>
    <mergeCell ref="B77:B79"/>
    <mergeCell ref="B83:C83"/>
    <mergeCell ref="B71:B76"/>
    <mergeCell ref="B87:C87"/>
    <mergeCell ref="B69:B70"/>
    <mergeCell ref="B49:B52"/>
    <mergeCell ref="D65:F65"/>
    <mergeCell ref="D6:F6"/>
    <mergeCell ref="B22:B24"/>
    <mergeCell ref="B26:B28"/>
  </mergeCells>
  <printOptions horizontalCentered="1"/>
  <pageMargins left="0.39370078740157483" right="0.39370078740157483" top="0.35433070866141736" bottom="0.35433070866141736" header="0" footer="0"/>
  <pageSetup paperSize="9" scale="73" orientation="portrait" r:id="rId1"/>
  <headerFooter alignWithMargins="0"/>
  <ignoredErrors>
    <ignoredError sqref="L67:L79 L82 L8:L41 L43 L48:L58" formulaRange="1"/>
  </ignoredErrors>
  <webPublishItems count="1">
    <webPublishItem id="6826" divId="1311_6826" sourceType="sheet" destinationFile="G:\APAE\APAE-COMU\Estadístiques internes\LLIBREDA\Lldades 2012\taules\Apartat 1\13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1.3.1.1.1</vt:lpstr>
      <vt:lpstr>'1.3.1.1.1'!_1Àrea_d_impressió</vt:lpstr>
      <vt:lpstr>'1.3.1.1.1'!Área_de_impresión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2010-07-15T10:05:40Z</cp:lastPrinted>
  <dcterms:created xsi:type="dcterms:W3CDTF">2009-07-20T07:30:24Z</dcterms:created>
  <dcterms:modified xsi:type="dcterms:W3CDTF">2014-11-14T08:26:53Z</dcterms:modified>
</cp:coreProperties>
</file>