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id\inetpub\gpaqssl\lldades-edicio\indicadors\2021\"/>
    </mc:Choice>
  </mc:AlternateContent>
  <bookViews>
    <workbookView xWindow="0" yWindow="0" windowWidth="19200" windowHeight="7176"/>
  </bookViews>
  <sheets>
    <sheet name="4.1.1" sheetId="1" r:id="rId1"/>
  </sheets>
  <definedNames>
    <definedName name="_1Àrea_d_impressió" localSheetId="0">'4.1.1'!$A$1:$E$112</definedName>
  </definedNames>
  <calcPr calcId="162913"/>
</workbook>
</file>

<file path=xl/calcChain.xml><?xml version="1.0" encoding="utf-8"?>
<calcChain xmlns="http://schemas.openxmlformats.org/spreadsheetml/2006/main">
  <c r="D111" i="1" l="1"/>
  <c r="D106" i="1"/>
  <c r="D105" i="1"/>
  <c r="D108" i="1" l="1"/>
  <c r="C50" i="1"/>
  <c r="D102" i="1" l="1"/>
  <c r="D91" i="1"/>
  <c r="D74" i="1"/>
  <c r="D64" i="1"/>
  <c r="D50" i="1"/>
  <c r="D39" i="1"/>
  <c r="D35" i="1"/>
  <c r="D31" i="1"/>
  <c r="D29" i="1"/>
  <c r="D25" i="1"/>
  <c r="D18" i="1"/>
  <c r="D5" i="1"/>
  <c r="C18" i="1"/>
  <c r="D104" i="1" l="1"/>
  <c r="D76" i="1"/>
  <c r="C31" i="1"/>
  <c r="C102" i="1" l="1"/>
  <c r="C91" i="1"/>
  <c r="C74" i="1"/>
  <c r="C64" i="1"/>
  <c r="C39" i="1"/>
  <c r="C35" i="1"/>
  <c r="C29" i="1"/>
  <c r="C76" i="1" l="1"/>
  <c r="C104" i="1"/>
  <c r="C5" i="1" l="1"/>
  <c r="C25" i="1"/>
  <c r="C12" i="1"/>
</calcChain>
</file>

<file path=xl/sharedStrings.xml><?xml version="1.0" encoding="utf-8"?>
<sst xmlns="http://schemas.openxmlformats.org/spreadsheetml/2006/main" count="92" uniqueCount="88">
  <si>
    <t>Immobilitzat material</t>
  </si>
  <si>
    <t>Resultat de l'exercici</t>
  </si>
  <si>
    <t>Ajustaments per periodificació</t>
  </si>
  <si>
    <t>Altres ingressos de gestió ordinària</t>
  </si>
  <si>
    <t>Despeses de personal</t>
  </si>
  <si>
    <t>Despeses financeres</t>
  </si>
  <si>
    <t>Cap. 3r  Taxes i altres ingressos</t>
  </si>
  <si>
    <t>Cap. 4t Transferències corrents</t>
  </si>
  <si>
    <t>Cap. 5è Ingressos patrimonials</t>
  </si>
  <si>
    <t>Cap. 7è Transferències de capital</t>
  </si>
  <si>
    <t>Cap. 8è  Actius financers (romanents)</t>
  </si>
  <si>
    <t>Cap. 9è Passius financers</t>
  </si>
  <si>
    <t>Cap. 1r Remuneracions de personal</t>
  </si>
  <si>
    <t>Cap. 2n Despeses corrents</t>
  </si>
  <si>
    <t>Cap. 3r Despeses financeres</t>
  </si>
  <si>
    <t>Cap. 6è Inversions reals</t>
  </si>
  <si>
    <t>Cap. 8è Adquisició d'accions</t>
  </si>
  <si>
    <t>TOTAL ACTIU</t>
  </si>
  <si>
    <t>TOTAL PASSIU</t>
  </si>
  <si>
    <t>TOTAL INGRESSOS</t>
  </si>
  <si>
    <t>TOTAL DESPESES</t>
  </si>
  <si>
    <t>BALANÇ DE SITUACIÓ</t>
  </si>
  <si>
    <t>ESTAT DE LA LIQUIDACIÓ DEL PRESSUPORT</t>
  </si>
  <si>
    <t>DESPESES</t>
  </si>
  <si>
    <t>INGRESSOS</t>
  </si>
  <si>
    <t>COMPTE DE RESULTATS</t>
  </si>
  <si>
    <t>PASSIU</t>
  </si>
  <si>
    <t>ACTIU</t>
  </si>
  <si>
    <t>Liquidació de l'exercici</t>
  </si>
  <si>
    <t>Inversions financeres a llarg termini amb entitats del grup</t>
  </si>
  <si>
    <t xml:space="preserve">Inversions financeres a llarg termini </t>
  </si>
  <si>
    <t>Deutors i altres comptes a cobrar</t>
  </si>
  <si>
    <t>Inversiones financeres a curt termini</t>
  </si>
  <si>
    <t>Creditors i altres comptes a pagar</t>
  </si>
  <si>
    <t>Deutes amb entitats del grup, multigrup i associades a curt termini</t>
  </si>
  <si>
    <t>Deute a curt termini</t>
  </si>
  <si>
    <t>Provisions a curt termini</t>
  </si>
  <si>
    <t>Deutes a llarg termini</t>
  </si>
  <si>
    <t>Provisions a llarg termini</t>
  </si>
  <si>
    <t>Altres increments patrimonials pendents d'imputació a resultats</t>
  </si>
  <si>
    <t>Patrimoni aportat</t>
  </si>
  <si>
    <t>Resultat d'exercicis anteriors</t>
  </si>
  <si>
    <t>Transferències, subvencions, donacions i llegats rebuts</t>
  </si>
  <si>
    <t>Vendes netes i prestació de serveis</t>
  </si>
  <si>
    <t>Excés de provisions</t>
  </si>
  <si>
    <t>Transferències i subvencions concedides</t>
  </si>
  <si>
    <t>Altres despeses de gestió ordinària</t>
  </si>
  <si>
    <t>Amortització de l'immobilitzat</t>
  </si>
  <si>
    <t>Resultat (estalvi o desestalvi) net de l'exercici</t>
  </si>
  <si>
    <t>Altres partides no ordinàries (despeses)</t>
  </si>
  <si>
    <t>OBLIGACIONS RECONEGUDES DE L'EXERCICI</t>
  </si>
  <si>
    <t>DRETS RECONEGUTS DE L'EXERCICI</t>
  </si>
  <si>
    <t>RESULTAT PRESSUPOSTARI (drets reconeguts - obligacions reconegudes)</t>
  </si>
  <si>
    <t>Immobilitzat intangible</t>
  </si>
  <si>
    <t xml:space="preserve">     Aplicacions informàtiques</t>
  </si>
  <si>
    <t xml:space="preserve">     Inversiones sobre actius utilitzats en règim d'arrendament</t>
  </si>
  <si>
    <t xml:space="preserve">     Altre immobilitzat intangible</t>
  </si>
  <si>
    <t xml:space="preserve">     Terrenys</t>
  </si>
  <si>
    <t xml:space="preserve">     Construccions</t>
  </si>
  <si>
    <t xml:space="preserve">     Altre immobilitzat material</t>
  </si>
  <si>
    <t xml:space="preserve">     Infraestructures</t>
  </si>
  <si>
    <t xml:space="preserve">     Immobilitzat en curs i a compte</t>
  </si>
  <si>
    <t xml:space="preserve">    Deutors per operacions de gestió</t>
  </si>
  <si>
    <t xml:space="preserve">     Altres comptes a cobrar</t>
  </si>
  <si>
    <t>Efectiu i altres actius líquids equivalents</t>
  </si>
  <si>
    <t xml:space="preserve">     Deute amb entitats de crèdit</t>
  </si>
  <si>
    <t xml:space="preserve">     Altres deutes</t>
  </si>
  <si>
    <t xml:space="preserve">     Creditors per operacions de gestió</t>
  </si>
  <si>
    <t xml:space="preserve">     Altres comptes a pagar</t>
  </si>
  <si>
    <t xml:space="preserve">     Administracions públiques</t>
  </si>
  <si>
    <t>TOTAL OBLIGACIONS RECONEGUDES</t>
  </si>
  <si>
    <t>TOTAL DRETS RECONEGUTS</t>
  </si>
  <si>
    <t>Inversions financeres a curt termini en entitatsdel grup</t>
  </si>
  <si>
    <t>A) ACTIU NO CORRENT</t>
  </si>
  <si>
    <t>B) ACTIU CORRENT</t>
  </si>
  <si>
    <t>A) PATRIMONI NET</t>
  </si>
  <si>
    <t>B) PASSIU NO CORRENT</t>
  </si>
  <si>
    <t>C) PASSIU CORRENT</t>
  </si>
  <si>
    <t>Patrimoni generat</t>
  </si>
  <si>
    <t>Ingressos financers</t>
  </si>
  <si>
    <t>Balanç auditat per Faura-Casas, Auditors Consultors, S.L.</t>
  </si>
  <si>
    <t>Finançament amb romanent específic 2020</t>
  </si>
  <si>
    <t>Romanent afectat 2021</t>
  </si>
  <si>
    <t>Superàvit total de l'exercici 2021</t>
  </si>
  <si>
    <t>Exercici corrent 2021</t>
  </si>
  <si>
    <t>TOTAL DÈFICIT ACUMULAT FINS 2020</t>
  </si>
  <si>
    <t>TOTAL DÈFICIT ACUMULAT EL 2021</t>
  </si>
  <si>
    <t>Dades a 31/12/2021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</si>
</sst>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p_t_a_-;\-* #,##0.00\ _p_t_a_-;_-* &quot;-&quot;??\ _p_t_a_-;_-@_-"/>
    <numFmt numFmtId="165" formatCode="_-* #,##0\ _p_t_a_-;\-* #,##0\ _p_t_a_-;_-* &quot;-&quot;??\ _p_t_a_-;_-@_-"/>
    <numFmt numFmtId="166" formatCode="_(#,##0_);_(\(#,##0\);_(&quot;-&quot;_);_(@_)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name val="Arial"/>
      <family val="2"/>
    </font>
    <font>
      <b/>
      <sz val="10"/>
      <color rgb="FF4A452A"/>
      <name val="Arial"/>
      <family val="2"/>
    </font>
    <font>
      <sz val="10"/>
      <color rgb="FF4A452A"/>
      <name val="Arial"/>
      <family val="2"/>
    </font>
    <font>
      <b/>
      <u/>
      <sz val="10"/>
      <color rgb="FF4A452A"/>
      <name val="Arial"/>
      <family val="2"/>
    </font>
    <font>
      <b/>
      <sz val="10"/>
      <color theme="0"/>
      <name val="Arial"/>
      <family val="2"/>
    </font>
    <font>
      <b/>
      <sz val="10"/>
      <color theme="0" tint="-4.9989318521683403E-2"/>
      <name val="Arial"/>
      <family val="2"/>
    </font>
    <font>
      <sz val="10"/>
      <color theme="4" tint="-0.499984740745262"/>
      <name val="Arial"/>
      <family val="2"/>
    </font>
    <font>
      <sz val="8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i/>
      <sz val="10"/>
      <color theme="4" tint="-0.499984740745262"/>
      <name val="Arial"/>
      <family val="2"/>
    </font>
    <font>
      <i/>
      <sz val="9"/>
      <color theme="3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indexed="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4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ck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4" tint="-0.24994659260841701"/>
      </right>
      <top style="thin">
        <color theme="0"/>
      </top>
      <bottom style="thin">
        <color theme="0"/>
      </bottom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/>
      <right/>
      <top style="thin">
        <color theme="4" tint="-0.499984740745262"/>
      </top>
      <bottom/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/>
      <top/>
      <bottom/>
      <diagonal/>
    </border>
    <border>
      <left/>
      <right style="thin">
        <color theme="4" tint="-0.499984740745262"/>
      </right>
      <top/>
      <bottom/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 style="thick">
        <color indexed="9"/>
      </right>
      <top/>
      <bottom style="thick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 diagonalUp="1">
      <left style="thin">
        <color theme="0"/>
      </left>
      <right style="thin">
        <color theme="0"/>
      </right>
      <top/>
      <bottom/>
      <diagonal style="thin">
        <color theme="0"/>
      </diagonal>
    </border>
  </borders>
  <cellStyleXfs count="31">
    <xf numFmtId="0" fontId="0" fillId="0" borderId="0"/>
    <xf numFmtId="0" fontId="2" fillId="0" borderId="1" applyNumberFormat="0" applyFont="0" applyFill="0" applyAlignment="0" applyProtection="0">
      <alignment horizontal="center" vertical="top" wrapText="1"/>
    </xf>
    <xf numFmtId="0" fontId="1" fillId="0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1" fillId="0" borderId="4" applyNumberFormat="0" applyFont="0" applyFill="0" applyAlignment="0" applyProtection="0"/>
    <xf numFmtId="0" fontId="3" fillId="0" borderId="5" applyNumberFormat="0" applyFont="0" applyFill="0" applyAlignment="0" applyProtection="0">
      <alignment horizontal="center" vertical="top" wrapText="1"/>
    </xf>
    <xf numFmtId="0" fontId="4" fillId="2" borderId="6" applyNumberFormat="0" applyFont="0" applyFill="0" applyAlignment="0" applyProtection="0"/>
    <xf numFmtId="0" fontId="4" fillId="2" borderId="7" applyNumberFormat="0" applyFont="0" applyFill="0" applyAlignment="0" applyProtection="0"/>
    <xf numFmtId="0" fontId="4" fillId="2" borderId="8" applyNumberFormat="0" applyFont="0" applyFill="0" applyAlignment="0" applyProtection="0"/>
    <xf numFmtId="0" fontId="4" fillId="2" borderId="9" applyNumberFormat="0" applyFont="0" applyFill="0" applyAlignment="0" applyProtection="0"/>
    <xf numFmtId="4" fontId="3" fillId="3" borderId="10">
      <alignment horizontal="left" vertical="center"/>
    </xf>
    <xf numFmtId="0" fontId="5" fillId="3" borderId="10">
      <alignment horizontal="left"/>
    </xf>
    <xf numFmtId="0" fontId="5" fillId="2" borderId="10">
      <alignment horizontal="left"/>
    </xf>
    <xf numFmtId="0" fontId="5" fillId="4" borderId="10">
      <alignment horizontal="left"/>
    </xf>
    <xf numFmtId="0" fontId="5" fillId="5" borderId="10">
      <alignment horizontal="left" vertical="center"/>
    </xf>
    <xf numFmtId="0" fontId="6" fillId="6" borderId="0">
      <alignment horizontal="left" vertical="center"/>
    </xf>
    <xf numFmtId="3" fontId="7" fillId="7" borderId="10" applyNumberFormat="0">
      <alignment vertical="center"/>
    </xf>
    <xf numFmtId="3" fontId="7" fillId="8" borderId="10" applyNumberFormat="0">
      <alignment vertical="center"/>
    </xf>
    <xf numFmtId="4" fontId="7" fillId="2" borderId="10" applyNumberFormat="0">
      <alignment vertical="center"/>
    </xf>
    <xf numFmtId="4" fontId="7" fillId="4" borderId="10" applyNumberFormat="0">
      <alignment vertical="center"/>
    </xf>
    <xf numFmtId="0" fontId="7" fillId="9" borderId="10">
      <alignment horizontal="left" vertical="center"/>
    </xf>
    <xf numFmtId="0" fontId="3" fillId="10" borderId="10">
      <alignment horizontal="center" vertical="center"/>
    </xf>
    <xf numFmtId="0" fontId="3" fillId="3" borderId="10">
      <alignment horizontal="center" vertical="center" wrapText="1"/>
    </xf>
    <xf numFmtId="3" fontId="7" fillId="2" borderId="0" applyNumberFormat="0">
      <alignment vertical="center"/>
    </xf>
    <xf numFmtId="4" fontId="5" fillId="4" borderId="10" applyNumberFormat="0">
      <alignment vertical="center"/>
    </xf>
    <xf numFmtId="0" fontId="3" fillId="3" borderId="10">
      <alignment horizontal="center" vertical="center"/>
    </xf>
    <xf numFmtId="4" fontId="5" fillId="5" borderId="10" applyNumberFormat="0">
      <alignment vertical="center"/>
    </xf>
    <xf numFmtId="4" fontId="5" fillId="3" borderId="10" applyNumberFormat="0">
      <alignment vertical="center"/>
    </xf>
    <xf numFmtId="164" fontId="1" fillId="0" borderId="0" applyFont="0" applyFill="0" applyBorder="0" applyAlignment="0" applyProtection="0"/>
    <xf numFmtId="0" fontId="1" fillId="0" borderId="0" applyNumberFormat="0" applyProtection="0">
      <alignment horizontal="right"/>
    </xf>
    <xf numFmtId="0" fontId="8" fillId="0" borderId="11" applyAlignment="0">
      <alignment horizontal="center"/>
    </xf>
  </cellStyleXfs>
  <cellXfs count="104">
    <xf numFmtId="0" fontId="0" fillId="0" borderId="0" xfId="0"/>
    <xf numFmtId="0" fontId="9" fillId="9" borderId="10" xfId="20" applyFont="1">
      <alignment horizontal="left" vertical="center"/>
    </xf>
    <xf numFmtId="0" fontId="9" fillId="9" borderId="12" xfId="20" applyFont="1" applyBorder="1">
      <alignment horizontal="left" vertical="center"/>
    </xf>
    <xf numFmtId="0" fontId="10" fillId="6" borderId="0" xfId="0" applyFont="1" applyFill="1"/>
    <xf numFmtId="3" fontId="10" fillId="6" borderId="0" xfId="0" applyNumberFormat="1" applyFont="1" applyFill="1"/>
    <xf numFmtId="0" fontId="9" fillId="6" borderId="0" xfId="0" applyFont="1" applyFill="1" applyBorder="1"/>
    <xf numFmtId="3" fontId="9" fillId="6" borderId="0" xfId="0" applyNumberFormat="1" applyFont="1" applyFill="1" applyBorder="1" applyAlignment="1">
      <alignment horizontal="right"/>
    </xf>
    <xf numFmtId="3" fontId="10" fillId="6" borderId="0" xfId="9" applyNumberFormat="1" applyFont="1" applyFill="1" applyBorder="1"/>
    <xf numFmtId="0" fontId="10" fillId="6" borderId="0" xfId="9" applyFont="1" applyFill="1" applyBorder="1"/>
    <xf numFmtId="0" fontId="10" fillId="6" borderId="0" xfId="0" applyFont="1" applyFill="1" applyAlignment="1">
      <alignment vertical="center"/>
    </xf>
    <xf numFmtId="0" fontId="10" fillId="6" borderId="16" xfId="0" applyFont="1" applyFill="1" applyBorder="1"/>
    <xf numFmtId="3" fontId="10" fillId="6" borderId="16" xfId="0" applyNumberFormat="1" applyFont="1" applyFill="1" applyBorder="1"/>
    <xf numFmtId="0" fontId="11" fillId="6" borderId="0" xfId="9" applyFont="1" applyFill="1" applyBorder="1" applyAlignment="1">
      <alignment wrapText="1"/>
    </xf>
    <xf numFmtId="0" fontId="11" fillId="6" borderId="17" xfId="9" applyFont="1" applyFill="1" applyBorder="1" applyAlignment="1">
      <alignment wrapText="1"/>
    </xf>
    <xf numFmtId="3" fontId="10" fillId="6" borderId="17" xfId="9" applyNumberFormat="1" applyFont="1" applyFill="1" applyBorder="1"/>
    <xf numFmtId="0" fontId="12" fillId="11" borderId="0" xfId="22" applyFont="1" applyFill="1" applyBorder="1" applyAlignment="1">
      <alignment horizontal="left" vertical="center" wrapText="1"/>
    </xf>
    <xf numFmtId="1" fontId="12" fillId="11" borderId="0" xfId="22" applyNumberFormat="1" applyFont="1" applyFill="1" applyBorder="1" applyAlignment="1">
      <alignment horizontal="right" vertical="center" wrapText="1"/>
    </xf>
    <xf numFmtId="0" fontId="13" fillId="11" borderId="0" xfId="22" applyFont="1" applyFill="1" applyBorder="1" applyAlignment="1">
      <alignment horizontal="center" vertical="center" wrapText="1"/>
    </xf>
    <xf numFmtId="0" fontId="9" fillId="6" borderId="0" xfId="9" applyFont="1" applyFill="1" applyBorder="1" applyAlignment="1">
      <alignment horizontal="left"/>
    </xf>
    <xf numFmtId="0" fontId="13" fillId="11" borderId="19" xfId="22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justify" vertical="center" wrapText="1"/>
    </xf>
    <xf numFmtId="0" fontId="9" fillId="6" borderId="0" xfId="0" applyFont="1" applyFill="1" applyAlignment="1">
      <alignment horizontal="justify" vertical="center" wrapText="1"/>
    </xf>
    <xf numFmtId="0" fontId="9" fillId="9" borderId="14" xfId="20" applyFont="1" applyBorder="1" applyAlignment="1">
      <alignment horizontal="left" vertical="center"/>
    </xf>
    <xf numFmtId="0" fontId="9" fillId="9" borderId="13" xfId="20" applyFont="1" applyBorder="1" applyAlignment="1">
      <alignment horizontal="left" vertical="center"/>
    </xf>
    <xf numFmtId="0" fontId="9" fillId="9" borderId="15" xfId="20" applyFont="1" applyBorder="1" applyAlignment="1">
      <alignment horizontal="left" vertical="center"/>
    </xf>
    <xf numFmtId="0" fontId="9" fillId="9" borderId="0" xfId="20" applyFont="1" applyBorder="1" applyAlignment="1">
      <alignment horizontal="left" vertical="center"/>
    </xf>
    <xf numFmtId="0" fontId="12" fillId="12" borderId="17" xfId="22" applyFont="1" applyFill="1" applyBorder="1" applyAlignment="1">
      <alignment horizontal="left" vertical="center" wrapText="1"/>
    </xf>
    <xf numFmtId="1" fontId="12" fillId="12" borderId="17" xfId="22" applyNumberFormat="1" applyFont="1" applyFill="1" applyBorder="1">
      <alignment horizontal="center" vertical="center" wrapText="1"/>
    </xf>
    <xf numFmtId="0" fontId="12" fillId="12" borderId="17" xfId="14" applyFont="1" applyFill="1" applyBorder="1">
      <alignment horizontal="left" vertical="center"/>
    </xf>
    <xf numFmtId="3" fontId="12" fillId="12" borderId="17" xfId="14" applyNumberFormat="1" applyFont="1" applyFill="1" applyBorder="1" applyAlignment="1">
      <alignment horizontal="right" vertical="center"/>
    </xf>
    <xf numFmtId="165" fontId="12" fillId="12" borderId="17" xfId="28" applyNumberFormat="1" applyFont="1" applyFill="1" applyBorder="1" applyAlignment="1">
      <alignment horizontal="right" vertical="center" wrapText="1"/>
    </xf>
    <xf numFmtId="0" fontId="12" fillId="13" borderId="17" xfId="20" applyFont="1" applyFill="1" applyBorder="1">
      <alignment horizontal="left" vertical="center"/>
    </xf>
    <xf numFmtId="3" fontId="12" fillId="13" borderId="17" xfId="20" applyNumberFormat="1" applyFont="1" applyFill="1" applyBorder="1" applyAlignment="1">
      <alignment horizontal="right" vertical="center"/>
    </xf>
    <xf numFmtId="0" fontId="12" fillId="13" borderId="17" xfId="20" applyFont="1" applyFill="1" applyBorder="1" applyAlignment="1">
      <alignment horizontal="left" vertical="center"/>
    </xf>
    <xf numFmtId="0" fontId="14" fillId="14" borderId="17" xfId="16" applyNumberFormat="1" applyFont="1" applyFill="1" applyBorder="1">
      <alignment vertical="center"/>
    </xf>
    <xf numFmtId="3" fontId="14" fillId="14" borderId="17" xfId="16" applyNumberFormat="1" applyFont="1" applyFill="1" applyBorder="1">
      <alignment vertical="center"/>
    </xf>
    <xf numFmtId="3" fontId="14" fillId="15" borderId="17" xfId="17" applyNumberFormat="1" applyFont="1" applyFill="1" applyBorder="1">
      <alignment vertical="center"/>
    </xf>
    <xf numFmtId="0" fontId="16" fillId="6" borderId="0" xfId="9" applyFont="1" applyFill="1" applyBorder="1"/>
    <xf numFmtId="0" fontId="14" fillId="9" borderId="0" xfId="20" applyFont="1" applyBorder="1">
      <alignment horizontal="left" vertical="center"/>
    </xf>
    <xf numFmtId="0" fontId="16" fillId="9" borderId="0" xfId="20" applyFont="1" applyBorder="1">
      <alignment horizontal="left" vertical="center"/>
    </xf>
    <xf numFmtId="0" fontId="10" fillId="6" borderId="20" xfId="5" applyFont="1" applyFill="1" applyBorder="1" applyAlignment="1"/>
    <xf numFmtId="0" fontId="10" fillId="6" borderId="21" xfId="9" applyFont="1" applyFill="1" applyBorder="1"/>
    <xf numFmtId="3" fontId="10" fillId="6" borderId="21" xfId="9" applyNumberFormat="1" applyFont="1" applyFill="1" applyBorder="1"/>
    <xf numFmtId="0" fontId="10" fillId="6" borderId="22" xfId="3" applyFont="1" applyFill="1" applyBorder="1"/>
    <xf numFmtId="0" fontId="10" fillId="6" borderId="23" xfId="5" applyFont="1" applyFill="1" applyBorder="1" applyAlignment="1"/>
    <xf numFmtId="0" fontId="10" fillId="6" borderId="24" xfId="3" applyFont="1" applyFill="1" applyBorder="1"/>
    <xf numFmtId="0" fontId="10" fillId="6" borderId="23" xfId="8" applyFont="1" applyFill="1" applyBorder="1"/>
    <xf numFmtId="0" fontId="10" fillId="6" borderId="24" xfId="6" applyFont="1" applyFill="1" applyBorder="1"/>
    <xf numFmtId="0" fontId="10" fillId="6" borderId="25" xfId="0" applyFont="1" applyFill="1" applyBorder="1"/>
    <xf numFmtId="0" fontId="10" fillId="6" borderId="26" xfId="0" applyFont="1" applyFill="1" applyBorder="1"/>
    <xf numFmtId="0" fontId="10" fillId="6" borderId="27" xfId="4" applyFont="1" applyFill="1" applyBorder="1"/>
    <xf numFmtId="0" fontId="9" fillId="6" borderId="28" xfId="7" applyFont="1" applyFill="1" applyBorder="1"/>
    <xf numFmtId="3" fontId="9" fillId="6" borderId="28" xfId="7" applyNumberFormat="1" applyFont="1" applyFill="1" applyBorder="1" applyAlignment="1">
      <alignment horizontal="right"/>
    </xf>
    <xf numFmtId="0" fontId="10" fillId="6" borderId="29" xfId="2" applyFont="1" applyFill="1" applyBorder="1"/>
    <xf numFmtId="0" fontId="16" fillId="6" borderId="0" xfId="9" applyFont="1" applyFill="1" applyBorder="1" applyAlignment="1">
      <alignment wrapText="1"/>
    </xf>
    <xf numFmtId="0" fontId="11" fillId="6" borderId="21" xfId="9" applyFont="1" applyFill="1" applyBorder="1" applyAlignment="1">
      <alignment wrapText="1"/>
    </xf>
    <xf numFmtId="0" fontId="16" fillId="6" borderId="0" xfId="9" applyFont="1" applyFill="1" applyBorder="1" applyAlignment="1">
      <alignment horizontal="left"/>
    </xf>
    <xf numFmtId="0" fontId="10" fillId="6" borderId="30" xfId="5" applyFont="1" applyFill="1" applyBorder="1" applyAlignment="1"/>
    <xf numFmtId="0" fontId="10" fillId="6" borderId="31" xfId="9" applyFont="1" applyFill="1" applyBorder="1"/>
    <xf numFmtId="3" fontId="10" fillId="6" borderId="31" xfId="9" applyNumberFormat="1" applyFont="1" applyFill="1" applyBorder="1"/>
    <xf numFmtId="0" fontId="10" fillId="6" borderId="32" xfId="3" applyFont="1" applyFill="1" applyBorder="1"/>
    <xf numFmtId="0" fontId="10" fillId="6" borderId="33" xfId="5" applyFont="1" applyFill="1" applyBorder="1" applyAlignment="1"/>
    <xf numFmtId="0" fontId="10" fillId="6" borderId="34" xfId="3" applyFont="1" applyFill="1" applyBorder="1"/>
    <xf numFmtId="0" fontId="10" fillId="6" borderId="33" xfId="8" applyFont="1" applyFill="1" applyBorder="1" applyAlignment="1">
      <alignment horizontal="right"/>
    </xf>
    <xf numFmtId="0" fontId="10" fillId="6" borderId="34" xfId="6" applyFont="1" applyFill="1" applyBorder="1"/>
    <xf numFmtId="0" fontId="10" fillId="6" borderId="34" xfId="6" applyFont="1" applyFill="1" applyBorder="1" applyAlignment="1">
      <alignment vertical="center"/>
    </xf>
    <xf numFmtId="0" fontId="10" fillId="6" borderId="35" xfId="4" applyFont="1" applyFill="1" applyBorder="1"/>
    <xf numFmtId="3" fontId="10" fillId="6" borderId="36" xfId="7" applyNumberFormat="1" applyFont="1" applyFill="1" applyBorder="1"/>
    <xf numFmtId="0" fontId="10" fillId="6" borderId="37" xfId="2" applyFont="1" applyFill="1" applyBorder="1"/>
    <xf numFmtId="3" fontId="16" fillId="9" borderId="0" xfId="20" applyNumberFormat="1" applyFont="1" applyBorder="1" applyAlignment="1">
      <alignment horizontal="right" vertical="center"/>
    </xf>
    <xf numFmtId="166" fontId="14" fillId="14" borderId="17" xfId="16" applyNumberFormat="1" applyFont="1" applyFill="1" applyBorder="1">
      <alignment vertical="center"/>
    </xf>
    <xf numFmtId="0" fontId="12" fillId="0" borderId="0" xfId="22" applyFont="1" applyFill="1" applyBorder="1" applyAlignment="1">
      <alignment horizontal="left" vertical="center" wrapText="1"/>
    </xf>
    <xf numFmtId="0" fontId="10" fillId="0" borderId="34" xfId="6" applyFont="1" applyFill="1" applyBorder="1"/>
    <xf numFmtId="3" fontId="16" fillId="15" borderId="38" xfId="17" applyNumberFormat="1" applyFont="1" applyFill="1" applyBorder="1">
      <alignment vertical="center"/>
    </xf>
    <xf numFmtId="3" fontId="14" fillId="15" borderId="38" xfId="17" applyNumberFormat="1" applyFont="1" applyFill="1" applyBorder="1">
      <alignment vertical="center"/>
    </xf>
    <xf numFmtId="3" fontId="16" fillId="15" borderId="17" xfId="17" applyNumberFormat="1" applyFont="1" applyFill="1" applyBorder="1">
      <alignment vertical="center"/>
    </xf>
    <xf numFmtId="0" fontId="14" fillId="9" borderId="18" xfId="20" applyFont="1" applyBorder="1" applyAlignment="1">
      <alignment vertical="center" wrapText="1"/>
    </xf>
    <xf numFmtId="3" fontId="14" fillId="9" borderId="40" xfId="20" applyNumberFormat="1" applyFont="1" applyBorder="1" applyAlignment="1">
      <alignment vertical="center" wrapText="1"/>
    </xf>
    <xf numFmtId="3" fontId="16" fillId="15" borderId="41" xfId="17" applyNumberFormat="1" applyFont="1" applyFill="1" applyBorder="1">
      <alignment vertical="center"/>
    </xf>
    <xf numFmtId="3" fontId="16" fillId="15" borderId="0" xfId="17" applyNumberFormat="1" applyFont="1" applyFill="1" applyBorder="1">
      <alignment vertical="center"/>
    </xf>
    <xf numFmtId="3" fontId="16" fillId="15" borderId="42" xfId="17" applyNumberFormat="1" applyFont="1" applyFill="1" applyBorder="1">
      <alignment vertical="center"/>
    </xf>
    <xf numFmtId="165" fontId="12" fillId="12" borderId="41" xfId="28" applyNumberFormat="1" applyFont="1" applyFill="1" applyBorder="1" applyAlignment="1">
      <alignment horizontal="right" vertical="center" wrapText="1"/>
    </xf>
    <xf numFmtId="165" fontId="12" fillId="12" borderId="42" xfId="28" applyNumberFormat="1" applyFont="1" applyFill="1" applyBorder="1" applyAlignment="1">
      <alignment horizontal="right" vertical="center" wrapText="1"/>
    </xf>
    <xf numFmtId="165" fontId="12" fillId="0" borderId="43" xfId="28" applyNumberFormat="1" applyFont="1" applyFill="1" applyBorder="1" applyAlignment="1">
      <alignment horizontal="right" vertical="center" wrapText="1"/>
    </xf>
    <xf numFmtId="0" fontId="14" fillId="14" borderId="17" xfId="16" applyNumberFormat="1" applyFont="1" applyFill="1" applyBorder="1" applyAlignment="1">
      <alignment vertical="center"/>
    </xf>
    <xf numFmtId="3" fontId="14" fillId="15" borderId="17" xfId="17" applyNumberFormat="1" applyFont="1" applyFill="1" applyBorder="1" applyAlignment="1">
      <alignment vertical="center"/>
    </xf>
    <xf numFmtId="0" fontId="17" fillId="15" borderId="17" xfId="16" applyNumberFormat="1" applyFont="1" applyFill="1" applyBorder="1">
      <alignment vertical="center"/>
    </xf>
    <xf numFmtId="0" fontId="17" fillId="14" borderId="17" xfId="16" applyNumberFormat="1" applyFont="1" applyFill="1" applyBorder="1">
      <alignment vertical="center"/>
    </xf>
    <xf numFmtId="3" fontId="17" fillId="15" borderId="17" xfId="16" applyNumberFormat="1" applyFont="1" applyFill="1" applyBorder="1">
      <alignment vertical="center"/>
    </xf>
    <xf numFmtId="3" fontId="17" fillId="14" borderId="17" xfId="16" applyNumberFormat="1" applyFont="1" applyFill="1" applyBorder="1">
      <alignment vertical="center"/>
    </xf>
    <xf numFmtId="0" fontId="16" fillId="14" borderId="17" xfId="16" applyNumberFormat="1" applyFont="1" applyFill="1" applyBorder="1">
      <alignment vertical="center"/>
    </xf>
    <xf numFmtId="3" fontId="16" fillId="14" borderId="17" xfId="16" applyNumberFormat="1" applyFont="1" applyFill="1" applyBorder="1">
      <alignment vertical="center"/>
    </xf>
    <xf numFmtId="0" fontId="18" fillId="6" borderId="36" xfId="7" applyFont="1" applyFill="1" applyBorder="1"/>
    <xf numFmtId="0" fontId="12" fillId="12" borderId="39" xfId="22" applyFont="1" applyFill="1" applyBorder="1" applyAlignment="1">
      <alignment horizontal="left" vertical="center" wrapText="1"/>
    </xf>
    <xf numFmtId="3" fontId="17" fillId="15" borderId="17" xfId="16" quotePrefix="1" applyNumberFormat="1" applyFont="1" applyFill="1" applyBorder="1" applyAlignment="1">
      <alignment horizontal="right" vertical="center"/>
    </xf>
    <xf numFmtId="0" fontId="12" fillId="12" borderId="17" xfId="22" applyFont="1" applyFill="1" applyBorder="1" applyAlignment="1">
      <alignment horizontal="center" vertical="center" wrapText="1"/>
    </xf>
    <xf numFmtId="0" fontId="12" fillId="16" borderId="17" xfId="22" applyFont="1" applyFill="1" applyBorder="1" applyAlignment="1">
      <alignment horizontal="left" vertical="center" wrapText="1"/>
    </xf>
    <xf numFmtId="3" fontId="12" fillId="16" borderId="17" xfId="22" applyNumberFormat="1" applyFont="1" applyFill="1" applyBorder="1" applyAlignment="1">
      <alignment horizontal="right" vertical="center" wrapText="1"/>
    </xf>
    <xf numFmtId="0" fontId="17" fillId="14" borderId="17" xfId="16" applyNumberFormat="1" applyFont="1" applyFill="1" applyBorder="1" applyAlignment="1">
      <alignment horizontal="left" vertical="center" indent="1"/>
    </xf>
    <xf numFmtId="0" fontId="17" fillId="15" borderId="17" xfId="16" applyNumberFormat="1" applyFont="1" applyFill="1" applyBorder="1" applyAlignment="1">
      <alignment horizontal="left" vertical="center" indent="1"/>
    </xf>
    <xf numFmtId="4" fontId="10" fillId="6" borderId="0" xfId="0" applyNumberFormat="1" applyFont="1" applyFill="1"/>
    <xf numFmtId="0" fontId="15" fillId="0" borderId="0" xfId="20" applyFont="1" applyFill="1" applyBorder="1" applyAlignment="1">
      <alignment horizontal="left" vertical="center" wrapText="1"/>
    </xf>
    <xf numFmtId="165" fontId="12" fillId="0" borderId="0" xfId="28" applyNumberFormat="1" applyFont="1" applyFill="1" applyBorder="1" applyAlignment="1">
      <alignment horizontal="right" vertical="center" wrapText="1"/>
    </xf>
    <xf numFmtId="0" fontId="15" fillId="0" borderId="38" xfId="20" applyFont="1" applyFill="1" applyBorder="1" applyAlignment="1">
      <alignment horizontal="left" vertical="center" wrapText="1"/>
    </xf>
  </cellXfs>
  <cellStyles count="31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0" xfId="12"/>
    <cellStyle name="CMenuIzqTotal1" xfId="13"/>
    <cellStyle name="CMenuIzqTotal2" xfId="14"/>
    <cellStyle name="Coma" xfId="28" builtinId="3"/>
    <cellStyle name="comentario" xfId="15"/>
    <cellStyle name="fColor1" xfId="16"/>
    <cellStyle name="fColor2" xfId="17"/>
    <cellStyle name="fColor3" xfId="18"/>
    <cellStyle name="fColor4" xfId="19"/>
    <cellStyle name="fSubTitulo" xfId="20"/>
    <cellStyle name="fTitularOscura" xfId="21"/>
    <cellStyle name="fTitulo" xfId="22"/>
    <cellStyle name="fTotal0" xfId="23"/>
    <cellStyle name="fTotal1" xfId="24"/>
    <cellStyle name="fTotal1Columna" xfId="25"/>
    <cellStyle name="fTotal2" xfId="26"/>
    <cellStyle name="fTotal3" xfId="27"/>
    <cellStyle name="Normal" xfId="0" builtinId="0"/>
    <cellStyle name="SinEstilo" xfId="29"/>
    <cellStyle name="Total" xfId="30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48B54"/>
      <color rgb="FFB0A774"/>
      <color rgb="FFC5BE97"/>
      <color rgb="FFDDD9C3"/>
      <color rgb="FF4A45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2"/>
  <sheetViews>
    <sheetView tabSelected="1" zoomScale="80" zoomScaleNormal="80" workbookViewId="0">
      <selection activeCell="G7" sqref="G7"/>
    </sheetView>
  </sheetViews>
  <sheetFormatPr defaultColWidth="11.44140625" defaultRowHeight="13.2" x14ac:dyDescent="0.25"/>
  <cols>
    <col min="1" max="1" width="0.5546875" style="3" customWidth="1"/>
    <col min="2" max="2" width="73.88671875" style="3" customWidth="1"/>
    <col min="3" max="3" width="14.88671875" style="4" customWidth="1"/>
    <col min="4" max="4" width="15.33203125" style="4" customWidth="1"/>
    <col min="5" max="5" width="1.44140625" style="3" customWidth="1"/>
    <col min="6" max="6" width="14.44140625" style="3" bestFit="1" customWidth="1"/>
    <col min="7" max="7" width="13.5546875" style="3" bestFit="1" customWidth="1"/>
    <col min="8" max="16384" width="11.44140625" style="3"/>
  </cols>
  <sheetData>
    <row r="1" spans="1:6" ht="3.75" customHeight="1" x14ac:dyDescent="0.25">
      <c r="A1" s="40"/>
      <c r="B1" s="41"/>
      <c r="C1" s="42"/>
      <c r="D1" s="42"/>
      <c r="E1" s="43"/>
    </row>
    <row r="2" spans="1:6" ht="19.5" customHeight="1" x14ac:dyDescent="0.25">
      <c r="A2" s="44"/>
      <c r="B2" s="37" t="s">
        <v>21</v>
      </c>
      <c r="C2" s="7"/>
      <c r="D2" s="7"/>
      <c r="E2" s="45"/>
    </row>
    <row r="3" spans="1:6" x14ac:dyDescent="0.25">
      <c r="A3" s="44"/>
      <c r="B3" s="8"/>
      <c r="C3" s="7"/>
      <c r="D3" s="7"/>
      <c r="E3" s="45"/>
    </row>
    <row r="4" spans="1:6" ht="20.100000000000001" customHeight="1" x14ac:dyDescent="0.25">
      <c r="A4" s="46"/>
      <c r="B4" s="95" t="s">
        <v>27</v>
      </c>
      <c r="C4" s="27">
        <v>2020</v>
      </c>
      <c r="D4" s="27">
        <v>2021</v>
      </c>
      <c r="E4" s="47"/>
    </row>
    <row r="5" spans="1:6" ht="20.100000000000001" customHeight="1" x14ac:dyDescent="0.25">
      <c r="A5" s="46"/>
      <c r="B5" s="96" t="s">
        <v>73</v>
      </c>
      <c r="C5" s="97">
        <f>C6+C10+C16+C17</f>
        <v>359496227.42000002</v>
      </c>
      <c r="D5" s="97">
        <f>D6+D10+D16+D17</f>
        <v>353939529.26999998</v>
      </c>
      <c r="E5" s="47"/>
    </row>
    <row r="6" spans="1:6" ht="20.100000000000001" customHeight="1" x14ac:dyDescent="0.25">
      <c r="A6" s="46"/>
      <c r="B6" s="90" t="s">
        <v>53</v>
      </c>
      <c r="C6" s="91">
        <v>45487296.170000002</v>
      </c>
      <c r="D6" s="91">
        <v>44776731.25</v>
      </c>
      <c r="E6" s="47"/>
    </row>
    <row r="7" spans="1:6" ht="20.100000000000001" customHeight="1" x14ac:dyDescent="0.25">
      <c r="A7" s="46"/>
      <c r="B7" s="86" t="s">
        <v>54</v>
      </c>
      <c r="C7" s="88">
        <v>249803.45</v>
      </c>
      <c r="D7" s="88">
        <v>191286.95</v>
      </c>
      <c r="E7" s="47"/>
    </row>
    <row r="8" spans="1:6" ht="20.100000000000001" customHeight="1" x14ac:dyDescent="0.25">
      <c r="A8" s="46"/>
      <c r="B8" s="87" t="s">
        <v>55</v>
      </c>
      <c r="C8" s="89">
        <v>45237492.719999999</v>
      </c>
      <c r="D8" s="89">
        <v>44585444.299999997</v>
      </c>
      <c r="E8" s="47"/>
    </row>
    <row r="9" spans="1:6" ht="20.100000000000001" customHeight="1" x14ac:dyDescent="0.25">
      <c r="A9" s="46"/>
      <c r="B9" s="86" t="s">
        <v>56</v>
      </c>
      <c r="C9" s="94"/>
      <c r="D9" s="94"/>
      <c r="E9" s="47"/>
    </row>
    <row r="10" spans="1:6" ht="20.100000000000001" customHeight="1" x14ac:dyDescent="0.25">
      <c r="A10" s="46"/>
      <c r="B10" s="90" t="s">
        <v>0</v>
      </c>
      <c r="C10" s="91">
        <v>311994175.83999997</v>
      </c>
      <c r="D10" s="91">
        <v>307586106.76999998</v>
      </c>
      <c r="E10" s="47"/>
    </row>
    <row r="11" spans="1:6" ht="20.100000000000001" customHeight="1" x14ac:dyDescent="0.25">
      <c r="A11" s="46"/>
      <c r="B11" s="86" t="s">
        <v>57</v>
      </c>
      <c r="C11" s="88">
        <v>36514710.890000001</v>
      </c>
      <c r="D11" s="88">
        <v>36514710.890000001</v>
      </c>
      <c r="E11" s="47"/>
    </row>
    <row r="12" spans="1:6" ht="20.100000000000001" customHeight="1" x14ac:dyDescent="0.25">
      <c r="A12" s="46"/>
      <c r="B12" s="87" t="s">
        <v>58</v>
      </c>
      <c r="C12" s="89">
        <f>C10-C13-C14-C15-C11</f>
        <v>255170215.10000002</v>
      </c>
      <c r="D12" s="89">
        <v>251042806.63999999</v>
      </c>
      <c r="E12" s="47"/>
      <c r="F12" s="100"/>
    </row>
    <row r="13" spans="1:6" ht="20.100000000000001" customHeight="1" x14ac:dyDescent="0.25">
      <c r="A13" s="46"/>
      <c r="B13" s="86" t="s">
        <v>60</v>
      </c>
      <c r="C13" s="88">
        <v>7138016.0899999999</v>
      </c>
      <c r="D13" s="88">
        <v>6830861.9299999997</v>
      </c>
      <c r="E13" s="47"/>
    </row>
    <row r="14" spans="1:6" ht="20.100000000000001" customHeight="1" x14ac:dyDescent="0.25">
      <c r="A14" s="46"/>
      <c r="B14" s="87" t="s">
        <v>59</v>
      </c>
      <c r="C14" s="89">
        <v>12299240.800000001</v>
      </c>
      <c r="D14" s="89">
        <v>12343225.25</v>
      </c>
      <c r="E14" s="47"/>
    </row>
    <row r="15" spans="1:6" ht="20.100000000000001" customHeight="1" x14ac:dyDescent="0.25">
      <c r="A15" s="46"/>
      <c r="B15" s="86" t="s">
        <v>61</v>
      </c>
      <c r="C15" s="88">
        <v>871992.96</v>
      </c>
      <c r="D15" s="88">
        <v>854502.06</v>
      </c>
      <c r="E15" s="47"/>
    </row>
    <row r="16" spans="1:6" ht="20.100000000000001" customHeight="1" x14ac:dyDescent="0.25">
      <c r="A16" s="46"/>
      <c r="B16" s="90" t="s">
        <v>29</v>
      </c>
      <c r="C16" s="91">
        <v>1143820.22</v>
      </c>
      <c r="D16" s="91">
        <v>1165168.47</v>
      </c>
      <c r="E16" s="47"/>
    </row>
    <row r="17" spans="1:5" ht="20.100000000000001" customHeight="1" x14ac:dyDescent="0.25">
      <c r="A17" s="46"/>
      <c r="B17" s="75" t="s">
        <v>30</v>
      </c>
      <c r="C17" s="75">
        <v>870935.19</v>
      </c>
      <c r="D17" s="75">
        <v>411522.78</v>
      </c>
      <c r="E17" s="47"/>
    </row>
    <row r="18" spans="1:5" ht="20.100000000000001" customHeight="1" x14ac:dyDescent="0.25">
      <c r="A18" s="46"/>
      <c r="B18" s="96" t="s">
        <v>74</v>
      </c>
      <c r="C18" s="97">
        <f>C19+C22+C23+C24</f>
        <v>48741860.750000007</v>
      </c>
      <c r="D18" s="97">
        <f>D19+D22+D23+D24</f>
        <v>44573660.930000007</v>
      </c>
      <c r="E18" s="47"/>
    </row>
    <row r="19" spans="1:5" ht="20.100000000000001" customHeight="1" x14ac:dyDescent="0.25">
      <c r="A19" s="46"/>
      <c r="B19" s="90" t="s">
        <v>31</v>
      </c>
      <c r="C19" s="91">
        <v>45803466.899999999</v>
      </c>
      <c r="D19" s="91">
        <v>37499662.43</v>
      </c>
      <c r="E19" s="47"/>
    </row>
    <row r="20" spans="1:5" ht="20.100000000000001" customHeight="1" x14ac:dyDescent="0.25">
      <c r="A20" s="46"/>
      <c r="B20" s="86" t="s">
        <v>62</v>
      </c>
      <c r="C20" s="88">
        <v>45369868.170000002</v>
      </c>
      <c r="D20" s="88">
        <v>37068053.869999997</v>
      </c>
      <c r="E20" s="47"/>
    </row>
    <row r="21" spans="1:5" ht="20.100000000000001" customHeight="1" x14ac:dyDescent="0.25">
      <c r="A21" s="46"/>
      <c r="B21" s="87" t="s">
        <v>63</v>
      </c>
      <c r="C21" s="89">
        <v>433598.73</v>
      </c>
      <c r="D21" s="89">
        <v>431608.56</v>
      </c>
      <c r="E21" s="47"/>
    </row>
    <row r="22" spans="1:5" ht="20.100000000000001" customHeight="1" x14ac:dyDescent="0.25">
      <c r="A22" s="46"/>
      <c r="B22" s="75" t="s">
        <v>72</v>
      </c>
      <c r="C22" s="75">
        <v>39289.589999999997</v>
      </c>
      <c r="D22" s="75">
        <v>39289.589999999997</v>
      </c>
      <c r="E22" s="47"/>
    </row>
    <row r="23" spans="1:5" ht="20.100000000000001" customHeight="1" x14ac:dyDescent="0.25">
      <c r="A23" s="46"/>
      <c r="B23" s="90" t="s">
        <v>32</v>
      </c>
      <c r="C23" s="91">
        <v>2004188.31</v>
      </c>
      <c r="D23" s="91">
        <v>1839843.28</v>
      </c>
      <c r="E23" s="47"/>
    </row>
    <row r="24" spans="1:5" ht="20.100000000000001" customHeight="1" x14ac:dyDescent="0.25">
      <c r="A24" s="46"/>
      <c r="B24" s="75" t="s">
        <v>64</v>
      </c>
      <c r="C24" s="75">
        <v>894915.95</v>
      </c>
      <c r="D24" s="75">
        <v>5194865.63</v>
      </c>
      <c r="E24" s="47"/>
    </row>
    <row r="25" spans="1:5" ht="20.100000000000001" customHeight="1" x14ac:dyDescent="0.25">
      <c r="A25" s="46"/>
      <c r="B25" s="28" t="s">
        <v>17</v>
      </c>
      <c r="C25" s="29">
        <f>C6+C10+C16+C17+C19+C24+C23+C22</f>
        <v>408238088.16999996</v>
      </c>
      <c r="D25" s="29">
        <f>D6+D10+D16+D17+D19+D24+D23+D22</f>
        <v>398513190.19999993</v>
      </c>
      <c r="E25" s="47"/>
    </row>
    <row r="26" spans="1:5" x14ac:dyDescent="0.25">
      <c r="A26" s="48"/>
      <c r="B26" s="10"/>
      <c r="C26" s="11"/>
      <c r="D26" s="11"/>
      <c r="E26" s="49"/>
    </row>
    <row r="27" spans="1:5" ht="3.9" customHeight="1" x14ac:dyDescent="0.25">
      <c r="A27" s="44"/>
      <c r="B27" s="8"/>
      <c r="C27" s="7"/>
      <c r="D27" s="7"/>
      <c r="E27" s="45"/>
    </row>
    <row r="28" spans="1:5" ht="20.100000000000001" customHeight="1" x14ac:dyDescent="0.25">
      <c r="A28" s="46"/>
      <c r="B28" s="26" t="s">
        <v>26</v>
      </c>
      <c r="C28" s="27">
        <v>2020</v>
      </c>
      <c r="D28" s="27">
        <v>2021</v>
      </c>
      <c r="E28" s="47"/>
    </row>
    <row r="29" spans="1:5" ht="20.100000000000001" customHeight="1" x14ac:dyDescent="0.25">
      <c r="A29" s="46"/>
      <c r="B29" s="96" t="s">
        <v>75</v>
      </c>
      <c r="C29" s="97">
        <f>C30+C32+C33+C34</f>
        <v>225626443.60999995</v>
      </c>
      <c r="D29" s="97">
        <f>D30+D32+D33+D34</f>
        <v>225526269.47</v>
      </c>
      <c r="E29" s="47"/>
    </row>
    <row r="30" spans="1:5" ht="20.100000000000001" customHeight="1" x14ac:dyDescent="0.25">
      <c r="A30" s="46"/>
      <c r="B30" s="90" t="s">
        <v>40</v>
      </c>
      <c r="C30" s="91">
        <v>0</v>
      </c>
      <c r="D30" s="91">
        <v>0</v>
      </c>
      <c r="E30" s="47"/>
    </row>
    <row r="31" spans="1:5" ht="20.100000000000001" customHeight="1" x14ac:dyDescent="0.25">
      <c r="A31" s="46"/>
      <c r="B31" s="75" t="s">
        <v>78</v>
      </c>
      <c r="C31" s="75">
        <f>C32+C33</f>
        <v>-69333735.730000004</v>
      </c>
      <c r="D31" s="75">
        <f>D32+D33</f>
        <v>-66740559.969999999</v>
      </c>
      <c r="E31" s="47"/>
    </row>
    <row r="32" spans="1:5" ht="20.100000000000001" customHeight="1" x14ac:dyDescent="0.25">
      <c r="A32" s="46"/>
      <c r="B32" s="98" t="s">
        <v>41</v>
      </c>
      <c r="C32" s="89">
        <v>-72096206.939999998</v>
      </c>
      <c r="D32" s="89">
        <v>-63729296.390000001</v>
      </c>
      <c r="E32" s="47"/>
    </row>
    <row r="33" spans="1:5" ht="20.100000000000001" customHeight="1" x14ac:dyDescent="0.25">
      <c r="A33" s="46"/>
      <c r="B33" s="99" t="s">
        <v>1</v>
      </c>
      <c r="C33" s="88">
        <v>2762471.21</v>
      </c>
      <c r="D33" s="88">
        <v>-3011263.58</v>
      </c>
      <c r="E33" s="47"/>
    </row>
    <row r="34" spans="1:5" ht="20.100000000000001" customHeight="1" x14ac:dyDescent="0.25">
      <c r="A34" s="46"/>
      <c r="B34" s="90" t="s">
        <v>39</v>
      </c>
      <c r="C34" s="91">
        <v>294960179.33999997</v>
      </c>
      <c r="D34" s="91">
        <v>292266829.44</v>
      </c>
      <c r="E34" s="47"/>
    </row>
    <row r="35" spans="1:5" ht="20.100000000000001" customHeight="1" x14ac:dyDescent="0.25">
      <c r="A35" s="46"/>
      <c r="B35" s="96" t="s">
        <v>76</v>
      </c>
      <c r="C35" s="97">
        <f>C36+C37+C38</f>
        <v>28397435.009999998</v>
      </c>
      <c r="D35" s="97">
        <f>D36+D37+D38</f>
        <v>26523753.880000003</v>
      </c>
      <c r="E35" s="47"/>
    </row>
    <row r="36" spans="1:5" ht="20.100000000000001" customHeight="1" x14ac:dyDescent="0.25">
      <c r="A36" s="46"/>
      <c r="B36" s="90" t="s">
        <v>38</v>
      </c>
      <c r="C36" s="91">
        <v>9614664.4499999993</v>
      </c>
      <c r="D36" s="91">
        <v>11383555.949999999</v>
      </c>
      <c r="E36" s="47"/>
    </row>
    <row r="37" spans="1:5" ht="20.100000000000001" customHeight="1" x14ac:dyDescent="0.25">
      <c r="A37" s="46"/>
      <c r="B37" s="75" t="s">
        <v>37</v>
      </c>
      <c r="C37" s="75">
        <v>18748861.98</v>
      </c>
      <c r="D37" s="75">
        <v>15103575.58</v>
      </c>
      <c r="E37" s="47"/>
    </row>
    <row r="38" spans="1:5" ht="20.100000000000001" customHeight="1" x14ac:dyDescent="0.25">
      <c r="A38" s="46"/>
      <c r="B38" s="90" t="s">
        <v>34</v>
      </c>
      <c r="C38" s="91">
        <v>33908.58</v>
      </c>
      <c r="D38" s="91">
        <v>36622.35</v>
      </c>
      <c r="E38" s="47"/>
    </row>
    <row r="39" spans="1:5" ht="20.100000000000001" customHeight="1" x14ac:dyDescent="0.25">
      <c r="A39" s="46"/>
      <c r="B39" s="96" t="s">
        <v>77</v>
      </c>
      <c r="C39" s="97">
        <f>C40+C41+C44+C45+C49</f>
        <v>154214209.95000002</v>
      </c>
      <c r="D39" s="97">
        <f>D40+D41+D44+D45+D49</f>
        <v>146463167.25</v>
      </c>
      <c r="E39" s="47"/>
    </row>
    <row r="40" spans="1:5" ht="20.100000000000001" customHeight="1" x14ac:dyDescent="0.25">
      <c r="A40" s="46"/>
      <c r="B40" s="90" t="s">
        <v>36</v>
      </c>
      <c r="C40" s="91">
        <v>7617905.4199999999</v>
      </c>
      <c r="D40" s="91">
        <v>6912429.8899999997</v>
      </c>
      <c r="E40" s="47"/>
    </row>
    <row r="41" spans="1:5" ht="20.100000000000001" customHeight="1" x14ac:dyDescent="0.25">
      <c r="A41" s="46"/>
      <c r="B41" s="75" t="s">
        <v>35</v>
      </c>
      <c r="C41" s="75">
        <v>77424863.150000006</v>
      </c>
      <c r="D41" s="75">
        <v>76524263.340000004</v>
      </c>
      <c r="E41" s="47"/>
    </row>
    <row r="42" spans="1:5" ht="20.100000000000001" customHeight="1" x14ac:dyDescent="0.25">
      <c r="A42" s="46"/>
      <c r="B42" s="87" t="s">
        <v>65</v>
      </c>
      <c r="C42" s="89">
        <v>20081868.219999999</v>
      </c>
      <c r="D42" s="89">
        <v>2209591.84</v>
      </c>
      <c r="E42" s="47"/>
    </row>
    <row r="43" spans="1:5" ht="20.100000000000001" customHeight="1" x14ac:dyDescent="0.25">
      <c r="A43" s="46"/>
      <c r="B43" s="86" t="s">
        <v>66</v>
      </c>
      <c r="C43" s="88">
        <v>57342994.93</v>
      </c>
      <c r="D43" s="88">
        <v>74314671.5</v>
      </c>
      <c r="E43" s="47"/>
    </row>
    <row r="44" spans="1:5" ht="20.100000000000001" customHeight="1" x14ac:dyDescent="0.25">
      <c r="A44" s="46"/>
      <c r="B44" s="90" t="s">
        <v>34</v>
      </c>
      <c r="C44" s="91">
        <v>1649672.03</v>
      </c>
      <c r="D44" s="91">
        <v>883813.92</v>
      </c>
      <c r="E44" s="47"/>
    </row>
    <row r="45" spans="1:5" ht="20.100000000000001" customHeight="1" x14ac:dyDescent="0.25">
      <c r="A45" s="46"/>
      <c r="B45" s="75" t="s">
        <v>33</v>
      </c>
      <c r="C45" s="75">
        <v>24670478.23</v>
      </c>
      <c r="D45" s="75">
        <v>22041850.149999999</v>
      </c>
      <c r="E45" s="47"/>
    </row>
    <row r="46" spans="1:5" ht="20.100000000000001" customHeight="1" x14ac:dyDescent="0.25">
      <c r="A46" s="46"/>
      <c r="B46" s="87" t="s">
        <v>67</v>
      </c>
      <c r="C46" s="89">
        <v>8282700.7599999998</v>
      </c>
      <c r="D46" s="89">
        <v>5174865.58</v>
      </c>
      <c r="E46" s="47"/>
    </row>
    <row r="47" spans="1:5" ht="20.100000000000001" customHeight="1" x14ac:dyDescent="0.25">
      <c r="A47" s="46"/>
      <c r="B47" s="86" t="s">
        <v>68</v>
      </c>
      <c r="C47" s="88">
        <v>1079195.3799999999</v>
      </c>
      <c r="D47" s="88">
        <v>1267174.24</v>
      </c>
      <c r="E47" s="47"/>
    </row>
    <row r="48" spans="1:5" ht="20.100000000000001" customHeight="1" x14ac:dyDescent="0.25">
      <c r="A48" s="46"/>
      <c r="B48" s="87" t="s">
        <v>69</v>
      </c>
      <c r="C48" s="89">
        <v>15308582.09</v>
      </c>
      <c r="D48" s="89">
        <v>15599810.33</v>
      </c>
      <c r="E48" s="47"/>
    </row>
    <row r="49" spans="1:5" ht="20.100000000000001" customHeight="1" x14ac:dyDescent="0.25">
      <c r="A49" s="46"/>
      <c r="B49" s="75" t="s">
        <v>2</v>
      </c>
      <c r="C49" s="75">
        <v>42851291.119999997</v>
      </c>
      <c r="D49" s="75">
        <v>40100809.950000003</v>
      </c>
      <c r="E49" s="47"/>
    </row>
    <row r="50" spans="1:5" ht="20.100000000000001" customHeight="1" x14ac:dyDescent="0.25">
      <c r="A50" s="46"/>
      <c r="B50" s="26" t="s">
        <v>18</v>
      </c>
      <c r="C50" s="30">
        <f>C30+C32+C33+C34+C36+C37+C41+C45+C49+C44+C38+C40</f>
        <v>408238088.56999993</v>
      </c>
      <c r="D50" s="30">
        <f>D30+D32+D33+D34+D36+D37+D41+D45+D49+D44+D38+D40</f>
        <v>398513190.60000002</v>
      </c>
      <c r="E50" s="47"/>
    </row>
    <row r="51" spans="1:5" ht="22.5" customHeight="1" x14ac:dyDescent="0.25">
      <c r="A51" s="46"/>
      <c r="B51" s="103" t="s">
        <v>80</v>
      </c>
      <c r="C51" s="103"/>
      <c r="D51" s="101"/>
      <c r="E51" s="47"/>
    </row>
    <row r="52" spans="1:5" ht="10.5" customHeight="1" x14ac:dyDescent="0.25">
      <c r="A52" s="50"/>
      <c r="B52" s="51"/>
      <c r="C52" s="52"/>
      <c r="D52" s="52"/>
      <c r="E52" s="53"/>
    </row>
    <row r="53" spans="1:5" ht="6.75" customHeight="1" thickBot="1" x14ac:dyDescent="0.3">
      <c r="B53" s="5"/>
      <c r="C53" s="6"/>
      <c r="D53" s="6"/>
    </row>
    <row r="54" spans="1:5" s="1" customFormat="1" ht="14.4" thickTop="1" thickBot="1" x14ac:dyDescent="0.3">
      <c r="A54" s="2"/>
      <c r="B54" s="22"/>
      <c r="C54" s="23"/>
      <c r="D54" s="23"/>
    </row>
    <row r="55" spans="1:5" ht="6.75" customHeight="1" thickTop="1" x14ac:dyDescent="0.25"/>
    <row r="56" spans="1:5" ht="3.9" customHeight="1" x14ac:dyDescent="0.25">
      <c r="A56" s="40"/>
      <c r="B56" s="55"/>
      <c r="C56" s="42"/>
      <c r="D56" s="42"/>
      <c r="E56" s="43"/>
    </row>
    <row r="57" spans="1:5" ht="15" customHeight="1" x14ac:dyDescent="0.25">
      <c r="A57" s="44"/>
      <c r="B57" s="54" t="s">
        <v>25</v>
      </c>
      <c r="C57" s="7"/>
      <c r="D57" s="7"/>
      <c r="E57" s="45"/>
    </row>
    <row r="58" spans="1:5" ht="15" customHeight="1" x14ac:dyDescent="0.25">
      <c r="A58" s="44"/>
      <c r="B58" s="12"/>
      <c r="C58" s="7"/>
      <c r="D58" s="7"/>
      <c r="E58" s="45"/>
    </row>
    <row r="59" spans="1:5" ht="20.100000000000001" customHeight="1" x14ac:dyDescent="0.25">
      <c r="A59" s="46"/>
      <c r="B59" s="26" t="s">
        <v>24</v>
      </c>
      <c r="C59" s="27">
        <v>2020</v>
      </c>
      <c r="D59" s="27">
        <v>2021</v>
      </c>
      <c r="E59" s="47"/>
    </row>
    <row r="60" spans="1:5" ht="20.100000000000001" customHeight="1" x14ac:dyDescent="0.25">
      <c r="A60" s="46"/>
      <c r="B60" s="36" t="s">
        <v>42</v>
      </c>
      <c r="C60" s="36">
        <v>237671249.22999999</v>
      </c>
      <c r="D60" s="36">
        <v>254544370.81999999</v>
      </c>
      <c r="E60" s="47"/>
    </row>
    <row r="61" spans="1:5" ht="20.100000000000001" customHeight="1" x14ac:dyDescent="0.25">
      <c r="A61" s="46"/>
      <c r="B61" s="84" t="s">
        <v>43</v>
      </c>
      <c r="C61" s="35">
        <v>76889978.349999994</v>
      </c>
      <c r="D61" s="35">
        <v>72007020.090000004</v>
      </c>
      <c r="E61" s="47"/>
    </row>
    <row r="62" spans="1:5" ht="20.100000000000001" customHeight="1" x14ac:dyDescent="0.25">
      <c r="A62" s="46"/>
      <c r="B62" s="85" t="s">
        <v>3</v>
      </c>
      <c r="C62" s="36">
        <v>4315366.59</v>
      </c>
      <c r="D62" s="36">
        <v>4487908.1900000004</v>
      </c>
      <c r="E62" s="47"/>
    </row>
    <row r="63" spans="1:5" ht="20.100000000000001" customHeight="1" x14ac:dyDescent="0.25">
      <c r="A63" s="46"/>
      <c r="B63" s="84" t="s">
        <v>44</v>
      </c>
      <c r="C63" s="35">
        <v>647749.03</v>
      </c>
      <c r="D63" s="35">
        <v>1004101.08</v>
      </c>
      <c r="E63" s="47"/>
    </row>
    <row r="64" spans="1:5" ht="20.100000000000001" customHeight="1" x14ac:dyDescent="0.25">
      <c r="A64" s="46"/>
      <c r="B64" s="26" t="s">
        <v>19</v>
      </c>
      <c r="C64" s="30">
        <f>SUM(C60:C63)</f>
        <v>319524343.19999993</v>
      </c>
      <c r="D64" s="30">
        <f>SUM(D60:D63)</f>
        <v>332043400.17999995</v>
      </c>
      <c r="E64" s="47"/>
    </row>
    <row r="65" spans="1:6" x14ac:dyDescent="0.25">
      <c r="A65" s="46"/>
      <c r="B65" s="13"/>
      <c r="C65" s="14"/>
      <c r="D65" s="7"/>
      <c r="E65" s="47"/>
    </row>
    <row r="66" spans="1:6" ht="20.100000000000001" customHeight="1" x14ac:dyDescent="0.25">
      <c r="A66" s="46"/>
      <c r="B66" s="26" t="s">
        <v>23</v>
      </c>
      <c r="C66" s="27">
        <v>2020</v>
      </c>
      <c r="D66" s="27">
        <v>2021</v>
      </c>
      <c r="E66" s="47"/>
    </row>
    <row r="67" spans="1:6" ht="20.100000000000001" customHeight="1" x14ac:dyDescent="0.25">
      <c r="A67" s="46"/>
      <c r="B67" s="85" t="s">
        <v>4</v>
      </c>
      <c r="C67" s="36">
        <v>233532624.80000001</v>
      </c>
      <c r="D67" s="36">
        <v>241258234.13999999</v>
      </c>
      <c r="E67" s="47"/>
    </row>
    <row r="68" spans="1:6" ht="20.100000000000001" customHeight="1" x14ac:dyDescent="0.25">
      <c r="A68" s="46"/>
      <c r="B68" s="84" t="s">
        <v>45</v>
      </c>
      <c r="C68" s="35">
        <v>21278745</v>
      </c>
      <c r="D68" s="35">
        <v>25766124.530000001</v>
      </c>
      <c r="E68" s="47"/>
    </row>
    <row r="69" spans="1:6" ht="20.100000000000001" customHeight="1" x14ac:dyDescent="0.25">
      <c r="A69" s="46"/>
      <c r="B69" s="85" t="s">
        <v>46</v>
      </c>
      <c r="C69" s="36">
        <v>44472625.060000002</v>
      </c>
      <c r="D69" s="36">
        <v>48628935.340000004</v>
      </c>
      <c r="E69" s="47"/>
    </row>
    <row r="70" spans="1:6" ht="20.100000000000001" customHeight="1" x14ac:dyDescent="0.25">
      <c r="A70" s="46"/>
      <c r="B70" s="34" t="s">
        <v>47</v>
      </c>
      <c r="C70" s="35">
        <v>13325186.439999999</v>
      </c>
      <c r="D70" s="35">
        <v>13646010.699999999</v>
      </c>
      <c r="E70" s="47"/>
    </row>
    <row r="71" spans="1:6" ht="20.100000000000001" customHeight="1" x14ac:dyDescent="0.25">
      <c r="A71" s="46"/>
      <c r="B71" s="36" t="s">
        <v>49</v>
      </c>
      <c r="C71" s="36">
        <v>3424052.55</v>
      </c>
      <c r="D71" s="36">
        <v>5155801.16</v>
      </c>
      <c r="E71" s="47"/>
    </row>
    <row r="72" spans="1:6" ht="20.100000000000001" customHeight="1" x14ac:dyDescent="0.25">
      <c r="A72" s="46"/>
      <c r="B72" s="34" t="s">
        <v>79</v>
      </c>
      <c r="C72" s="35">
        <v>-1040.77</v>
      </c>
      <c r="D72" s="35">
        <v>-285.86</v>
      </c>
      <c r="E72" s="47"/>
    </row>
    <row r="73" spans="1:6" ht="20.100000000000001" customHeight="1" x14ac:dyDescent="0.25">
      <c r="A73" s="46"/>
      <c r="B73" s="36" t="s">
        <v>5</v>
      </c>
      <c r="C73" s="36">
        <v>729678.91</v>
      </c>
      <c r="D73" s="36">
        <v>599843.75</v>
      </c>
      <c r="E73" s="47"/>
    </row>
    <row r="74" spans="1:6" ht="20.100000000000001" customHeight="1" x14ac:dyDescent="0.25">
      <c r="A74" s="46"/>
      <c r="B74" s="26" t="s">
        <v>20</v>
      </c>
      <c r="C74" s="30">
        <f>SUM(C67:C73)</f>
        <v>316761871.99000007</v>
      </c>
      <c r="D74" s="30">
        <f>SUM(D67:D73)</f>
        <v>335054663.75999999</v>
      </c>
      <c r="E74" s="47"/>
    </row>
    <row r="75" spans="1:6" x14ac:dyDescent="0.25">
      <c r="A75" s="46"/>
      <c r="B75" s="15"/>
      <c r="C75" s="16"/>
      <c r="D75" s="16"/>
      <c r="E75" s="47"/>
    </row>
    <row r="76" spans="1:6" ht="20.100000000000001" customHeight="1" x14ac:dyDescent="0.25">
      <c r="A76" s="46"/>
      <c r="B76" s="31" t="s">
        <v>48</v>
      </c>
      <c r="C76" s="32">
        <f>C64-C74</f>
        <v>2762471.2099998593</v>
      </c>
      <c r="D76" s="32">
        <f>D64-D74</f>
        <v>-3011263.5800000429</v>
      </c>
      <c r="E76" s="47"/>
    </row>
    <row r="77" spans="1:6" ht="3.9" customHeight="1" x14ac:dyDescent="0.25">
      <c r="A77" s="50"/>
      <c r="B77" s="51"/>
      <c r="C77" s="52"/>
      <c r="D77" s="52"/>
      <c r="E77" s="53"/>
    </row>
    <row r="78" spans="1:6" ht="12" customHeight="1" x14ac:dyDescent="0.25"/>
    <row r="79" spans="1:6" x14ac:dyDescent="0.25">
      <c r="B79" s="24"/>
      <c r="C79" s="25"/>
      <c r="D79" s="25"/>
    </row>
    <row r="80" spans="1:6" ht="6.75" customHeight="1" x14ac:dyDescent="0.25">
      <c r="B80" s="20"/>
      <c r="C80" s="21"/>
      <c r="D80" s="21"/>
      <c r="E80" s="21"/>
      <c r="F80" s="21"/>
    </row>
    <row r="81" spans="1:5" ht="3.75" customHeight="1" x14ac:dyDescent="0.25">
      <c r="A81" s="57"/>
      <c r="B81" s="58"/>
      <c r="C81" s="59"/>
      <c r="D81" s="59"/>
      <c r="E81" s="60"/>
    </row>
    <row r="82" spans="1:5" ht="17.25" customHeight="1" x14ac:dyDescent="0.25">
      <c r="A82" s="61"/>
      <c r="B82" s="56" t="s">
        <v>22</v>
      </c>
      <c r="C82" s="18"/>
      <c r="D82" s="18"/>
      <c r="E82" s="62"/>
    </row>
    <row r="83" spans="1:5" ht="12" customHeight="1" x14ac:dyDescent="0.25">
      <c r="A83" s="61"/>
      <c r="B83" s="8"/>
      <c r="C83" s="7"/>
      <c r="D83" s="7"/>
      <c r="E83" s="62"/>
    </row>
    <row r="84" spans="1:5" ht="20.100000000000001" customHeight="1" x14ac:dyDescent="0.25">
      <c r="A84" s="63"/>
      <c r="B84" s="33" t="s">
        <v>51</v>
      </c>
      <c r="C84" s="27">
        <v>2020</v>
      </c>
      <c r="D84" s="27">
        <v>2021</v>
      </c>
      <c r="E84" s="64"/>
    </row>
    <row r="85" spans="1:5" ht="20.100000000000001" customHeight="1" x14ac:dyDescent="0.25">
      <c r="A85" s="63"/>
      <c r="B85" s="34" t="s">
        <v>6</v>
      </c>
      <c r="C85" s="35">
        <v>76811862.739999995</v>
      </c>
      <c r="D85" s="35">
        <v>71482809.769999996</v>
      </c>
      <c r="E85" s="64"/>
    </row>
    <row r="86" spans="1:5" ht="20.100000000000001" customHeight="1" x14ac:dyDescent="0.25">
      <c r="A86" s="63"/>
      <c r="B86" s="36" t="s">
        <v>7</v>
      </c>
      <c r="C86" s="36">
        <v>203708102.33000001</v>
      </c>
      <c r="D86" s="36">
        <v>205611921.43000001</v>
      </c>
      <c r="E86" s="64"/>
    </row>
    <row r="87" spans="1:5" ht="20.100000000000001" customHeight="1" x14ac:dyDescent="0.25">
      <c r="A87" s="63"/>
      <c r="B87" s="34" t="s">
        <v>8</v>
      </c>
      <c r="C87" s="35">
        <v>3755260.54</v>
      </c>
      <c r="D87" s="35">
        <v>3462768.46</v>
      </c>
      <c r="E87" s="64"/>
    </row>
    <row r="88" spans="1:5" ht="20.100000000000001" customHeight="1" x14ac:dyDescent="0.25">
      <c r="A88" s="63"/>
      <c r="B88" s="36" t="s">
        <v>9</v>
      </c>
      <c r="C88" s="36">
        <v>43143575.729999997</v>
      </c>
      <c r="D88" s="36">
        <v>68432562.329999998</v>
      </c>
      <c r="E88" s="64"/>
    </row>
    <row r="89" spans="1:5" ht="20.100000000000001" customHeight="1" x14ac:dyDescent="0.25">
      <c r="A89" s="63"/>
      <c r="B89" s="34" t="s">
        <v>10</v>
      </c>
      <c r="C89" s="70">
        <v>139.99</v>
      </c>
      <c r="D89" s="70">
        <v>94044.51</v>
      </c>
      <c r="E89" s="64"/>
    </row>
    <row r="90" spans="1:5" ht="20.100000000000001" customHeight="1" x14ac:dyDescent="0.25">
      <c r="A90" s="63"/>
      <c r="B90" s="36" t="s">
        <v>11</v>
      </c>
      <c r="C90" s="36">
        <v>38567870.130000003</v>
      </c>
      <c r="D90" s="36">
        <v>22759600.489999998</v>
      </c>
      <c r="E90" s="64"/>
    </row>
    <row r="91" spans="1:5" ht="20.100000000000001" customHeight="1" x14ac:dyDescent="0.25">
      <c r="A91" s="63"/>
      <c r="B91" s="26" t="s">
        <v>71</v>
      </c>
      <c r="C91" s="30">
        <f>SUM(C85:C90)</f>
        <v>365986811.46000004</v>
      </c>
      <c r="D91" s="30">
        <f>SUM(D85:D90)</f>
        <v>371843706.98999995</v>
      </c>
      <c r="E91" s="64"/>
    </row>
    <row r="92" spans="1:5" ht="20.100000000000001" customHeight="1" x14ac:dyDescent="0.25">
      <c r="A92" s="63"/>
      <c r="B92" s="19"/>
      <c r="C92" s="17"/>
      <c r="D92" s="17"/>
      <c r="E92" s="64"/>
    </row>
    <row r="93" spans="1:5" ht="20.100000000000001" customHeight="1" x14ac:dyDescent="0.25">
      <c r="A93" s="63"/>
      <c r="B93" s="31" t="s">
        <v>50</v>
      </c>
      <c r="C93" s="27">
        <v>2020</v>
      </c>
      <c r="D93" s="27">
        <v>2021</v>
      </c>
      <c r="E93" s="64"/>
    </row>
    <row r="94" spans="1:5" ht="20.100000000000001" customHeight="1" x14ac:dyDescent="0.25">
      <c r="A94" s="63"/>
      <c r="B94" s="34" t="s">
        <v>12</v>
      </c>
      <c r="C94" s="35">
        <v>216778842.58000001</v>
      </c>
      <c r="D94" s="35">
        <v>223571091.11000001</v>
      </c>
      <c r="E94" s="64"/>
    </row>
    <row r="95" spans="1:5" ht="20.100000000000001" customHeight="1" x14ac:dyDescent="0.25">
      <c r="A95" s="63"/>
      <c r="B95" s="36" t="s">
        <v>13</v>
      </c>
      <c r="C95" s="36">
        <v>38639072.439999998</v>
      </c>
      <c r="D95" s="36">
        <v>37016441.259999998</v>
      </c>
      <c r="E95" s="64"/>
    </row>
    <row r="96" spans="1:5" ht="20.100000000000001" customHeight="1" x14ac:dyDescent="0.25">
      <c r="A96" s="63"/>
      <c r="B96" s="34" t="s">
        <v>14</v>
      </c>
      <c r="C96" s="35">
        <v>856849.94</v>
      </c>
      <c r="D96" s="35">
        <v>727766.37</v>
      </c>
      <c r="E96" s="64"/>
    </row>
    <row r="97" spans="1:6" ht="20.100000000000001" customHeight="1" x14ac:dyDescent="0.25">
      <c r="A97" s="63"/>
      <c r="B97" s="36" t="s">
        <v>7</v>
      </c>
      <c r="C97" s="36">
        <v>14989396.720000001</v>
      </c>
      <c r="D97" s="36">
        <v>10871877.93</v>
      </c>
      <c r="E97" s="64"/>
    </row>
    <row r="98" spans="1:6" ht="20.100000000000001" customHeight="1" x14ac:dyDescent="0.25">
      <c r="A98" s="63"/>
      <c r="B98" s="34" t="s">
        <v>15</v>
      </c>
      <c r="C98" s="35">
        <v>28644287.649999999</v>
      </c>
      <c r="D98" s="35">
        <v>32297217.829999998</v>
      </c>
      <c r="E98" s="64"/>
    </row>
    <row r="99" spans="1:6" ht="20.100000000000001" customHeight="1" x14ac:dyDescent="0.25">
      <c r="A99" s="63"/>
      <c r="B99" s="36" t="s">
        <v>9</v>
      </c>
      <c r="C99" s="36">
        <v>11957135.83</v>
      </c>
      <c r="D99" s="36">
        <v>17500962.800000001</v>
      </c>
      <c r="E99" s="64"/>
    </row>
    <row r="100" spans="1:6" ht="20.100000000000001" customHeight="1" x14ac:dyDescent="0.25">
      <c r="A100" s="63"/>
      <c r="B100" s="34" t="s">
        <v>16</v>
      </c>
      <c r="C100" s="35">
        <v>21653.1</v>
      </c>
      <c r="D100" s="35">
        <v>0</v>
      </c>
      <c r="E100" s="64"/>
    </row>
    <row r="101" spans="1:6" ht="20.100000000000001" customHeight="1" x14ac:dyDescent="0.25">
      <c r="A101" s="63"/>
      <c r="B101" s="36" t="s">
        <v>11</v>
      </c>
      <c r="C101" s="36">
        <v>48196551.68</v>
      </c>
      <c r="D101" s="36">
        <v>50584591.130000003</v>
      </c>
      <c r="E101" s="64"/>
    </row>
    <row r="102" spans="1:6" ht="20.100000000000001" customHeight="1" x14ac:dyDescent="0.25">
      <c r="A102" s="63"/>
      <c r="B102" s="26" t="s">
        <v>70</v>
      </c>
      <c r="C102" s="81">
        <f>SUM(C94:C101)</f>
        <v>360083789.94</v>
      </c>
      <c r="D102" s="81">
        <f>SUM(D94:D101)</f>
        <v>372569948.43000001</v>
      </c>
      <c r="E102" s="64"/>
      <c r="F102" s="9"/>
    </row>
    <row r="103" spans="1:6" ht="20.100000000000001" customHeight="1" x14ac:dyDescent="0.25">
      <c r="A103" s="63"/>
      <c r="B103" s="71"/>
      <c r="C103" s="83"/>
      <c r="D103" s="102"/>
      <c r="E103" s="72"/>
      <c r="F103" s="9"/>
    </row>
    <row r="104" spans="1:6" ht="20.100000000000001" customHeight="1" x14ac:dyDescent="0.25">
      <c r="A104" s="63"/>
      <c r="B104" s="93" t="s">
        <v>52</v>
      </c>
      <c r="C104" s="82">
        <f>C91-C102</f>
        <v>5903021.5200000405</v>
      </c>
      <c r="D104" s="82">
        <f>D91-D102</f>
        <v>-726241.44000005722</v>
      </c>
      <c r="E104" s="64"/>
      <c r="F104" s="9"/>
    </row>
    <row r="105" spans="1:6" ht="20.100000000000001" customHeight="1" thickBot="1" x14ac:dyDescent="0.3">
      <c r="A105" s="63"/>
      <c r="B105" s="38" t="s">
        <v>81</v>
      </c>
      <c r="C105" s="77"/>
      <c r="D105" s="77">
        <f>125269083.51+3405347.21</f>
        <v>128674430.72</v>
      </c>
      <c r="E105" s="64"/>
    </row>
    <row r="106" spans="1:6" ht="20.100000000000001" customHeight="1" thickTop="1" x14ac:dyDescent="0.25">
      <c r="A106" s="63"/>
      <c r="B106" s="73" t="s">
        <v>28</v>
      </c>
      <c r="C106" s="78"/>
      <c r="D106" s="78">
        <f>D105+D104</f>
        <v>127948189.27999994</v>
      </c>
      <c r="E106" s="64"/>
    </row>
    <row r="107" spans="1:6" ht="20.100000000000001" customHeight="1" thickBot="1" x14ac:dyDescent="0.3">
      <c r="A107" s="63"/>
      <c r="B107" s="76" t="s">
        <v>82</v>
      </c>
      <c r="C107" s="77"/>
      <c r="D107" s="77">
        <v>126154021.11</v>
      </c>
      <c r="E107" s="65"/>
    </row>
    <row r="108" spans="1:6" ht="20.100000000000001" customHeight="1" thickTop="1" x14ac:dyDescent="0.25">
      <c r="A108" s="63"/>
      <c r="B108" s="73" t="s">
        <v>83</v>
      </c>
      <c r="C108" s="75"/>
      <c r="D108" s="75">
        <f>D109</f>
        <v>1457138.92</v>
      </c>
      <c r="E108" s="65"/>
    </row>
    <row r="109" spans="1:6" ht="20.100000000000001" customHeight="1" x14ac:dyDescent="0.25">
      <c r="A109" s="63"/>
      <c r="B109" s="74" t="s">
        <v>84</v>
      </c>
      <c r="C109" s="36"/>
      <c r="D109" s="36">
        <v>1457138.92</v>
      </c>
      <c r="E109" s="65"/>
    </row>
    <row r="110" spans="1:6" ht="21.75" customHeight="1" x14ac:dyDescent="0.25">
      <c r="A110" s="63"/>
      <c r="B110" s="39" t="s">
        <v>85</v>
      </c>
      <c r="C110" s="69"/>
      <c r="D110" s="69">
        <v>-102444713.53</v>
      </c>
      <c r="E110" s="64"/>
    </row>
    <row r="111" spans="1:6" ht="20.100000000000001" customHeight="1" x14ac:dyDescent="0.25">
      <c r="A111" s="63"/>
      <c r="B111" s="79" t="s">
        <v>86</v>
      </c>
      <c r="C111" s="80"/>
      <c r="D111" s="80">
        <f>D110+D108</f>
        <v>-100987574.61</v>
      </c>
      <c r="E111" s="64"/>
    </row>
    <row r="112" spans="1:6" ht="17.399999999999999" customHeight="1" x14ac:dyDescent="0.25">
      <c r="A112" s="66"/>
      <c r="B112" s="92" t="s">
        <v>87</v>
      </c>
      <c r="C112" s="67"/>
      <c r="D112" s="67"/>
      <c r="E112" s="68"/>
    </row>
  </sheetData>
  <mergeCells count="1">
    <mergeCell ref="B51:C51"/>
  </mergeCells>
  <phoneticPr fontId="0" type="noConversion"/>
  <printOptions horizontalCentered="1"/>
  <pageMargins left="0.59055118110236227" right="0.59055118110236227" top="0.59055118110236227" bottom="0.59055118110236227" header="0" footer="0"/>
  <pageSetup scale="86" fitToHeight="2" orientation="portrait" r:id="rId1"/>
  <headerFooter alignWithMargins="0"/>
  <webPublishItems count="3">
    <webPublishItem id="1115" divId="411_1115" sourceType="sheet" destinationFile="G:\APAE\APAE-COMU\Estadístiques internes\LLIBREDA\Lldades 2012\taules\Apartat 4\411.htm"/>
    <webPublishItem id="9096" divId="4_1_1_9096" sourceType="range" sourceRef="A1:F113" destinationFile="G:\GPAQ\GPAQ-COMU\Estadístiques internes\LLIBREDA\Lldades 2016\taules preparades\4_1_1.htm"/>
    <webPublishItem id="23515" divId="4_1_1_23515" sourceType="label" sourceObject="_1Àrea_d_impressió" destinationFile="\\reid\inetpub\gpaqssl\lldades-edicio\indicadors\2021\4_1_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4.1.1</vt:lpstr>
      <vt:lpstr>'4.1.1'!_1Àrea_d_impressió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2019-07-12T06:04:24Z</cp:lastPrinted>
  <dcterms:created xsi:type="dcterms:W3CDTF">2003-07-22T08:59:21Z</dcterms:created>
  <dcterms:modified xsi:type="dcterms:W3CDTF">2022-07-20T07:06:30Z</dcterms:modified>
</cp:coreProperties>
</file>