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0\"/>
    </mc:Choice>
  </mc:AlternateContent>
  <bookViews>
    <workbookView xWindow="0" yWindow="0" windowWidth="15360" windowHeight="7896"/>
  </bookViews>
  <sheets>
    <sheet name="251" sheetId="1" r:id="rId1"/>
  </sheets>
  <definedNames>
    <definedName name="_xlnm.Print_Area" localSheetId="0">'251'!$A$1:$AA$54</definedName>
  </definedNames>
  <calcPr calcId="162913"/>
</workbook>
</file>

<file path=xl/calcChain.xml><?xml version="1.0" encoding="utf-8"?>
<calcChain xmlns="http://schemas.openxmlformats.org/spreadsheetml/2006/main">
  <c r="M41" i="1" l="1"/>
  <c r="N41" i="1"/>
  <c r="N40" i="1"/>
  <c r="G41" i="1"/>
  <c r="G40" i="1"/>
  <c r="F40" i="1"/>
  <c r="M40" i="1"/>
  <c r="N23" i="1"/>
  <c r="N22" i="1"/>
  <c r="Q7" i="1"/>
  <c r="Q8" i="1"/>
  <c r="O9" i="1"/>
  <c r="G23" i="1" s="1"/>
  <c r="P9" i="1"/>
  <c r="Q9" i="1" l="1"/>
  <c r="G22" i="1"/>
  <c r="C21" i="1"/>
  <c r="D21" i="1"/>
  <c r="C39" i="1"/>
  <c r="D39" i="1"/>
  <c r="M9" i="1"/>
  <c r="M23" i="1" s="1"/>
  <c r="L9" i="1"/>
  <c r="F22" i="1" s="1"/>
  <c r="N8" i="1"/>
  <c r="N7" i="1"/>
  <c r="F41" i="1" s="1"/>
  <c r="F23" i="1" l="1"/>
  <c r="M22" i="1"/>
  <c r="N9" i="1"/>
  <c r="G9" i="1"/>
  <c r="F9" i="1"/>
  <c r="D9" i="1"/>
  <c r="C9" i="1"/>
  <c r="H8" i="1"/>
  <c r="E8" i="1"/>
  <c r="H7" i="1"/>
  <c r="E7" i="1"/>
  <c r="C22" i="1" l="1"/>
  <c r="C23" i="1"/>
  <c r="D41" i="1"/>
  <c r="D40" i="1"/>
  <c r="D22" i="1"/>
  <c r="D23" i="1"/>
  <c r="C41" i="1"/>
  <c r="C40" i="1"/>
  <c r="E9" i="1"/>
  <c r="H9" i="1"/>
  <c r="J9" i="1"/>
  <c r="I9" i="1"/>
  <c r="E23" i="1" l="1"/>
  <c r="E22" i="1"/>
  <c r="K23" i="1"/>
  <c r="L23" i="1"/>
  <c r="L22" i="1"/>
  <c r="L21" i="1"/>
  <c r="K7" i="1"/>
  <c r="E41" i="1" l="1"/>
  <c r="E40" i="1"/>
  <c r="K39" i="1"/>
  <c r="L39" i="1"/>
  <c r="E39" i="1"/>
  <c r="K21" i="1"/>
  <c r="E21" i="1"/>
  <c r="K8" i="1"/>
  <c r="K41" i="1"/>
  <c r="K9" i="1" l="1"/>
  <c r="L40" i="1"/>
  <c r="L41" i="1"/>
  <c r="K40" i="1"/>
  <c r="K22" i="1"/>
  <c r="J39" i="1"/>
  <c r="J21" i="1"/>
  <c r="J41" i="1" l="1"/>
  <c r="J40" i="1"/>
  <c r="J23" i="1"/>
  <c r="J22" i="1"/>
</calcChain>
</file>

<file path=xl/sharedStrings.xml><?xml version="1.0" encoding="utf-8"?>
<sst xmlns="http://schemas.openxmlformats.org/spreadsheetml/2006/main" count="40" uniqueCount="18">
  <si>
    <t>% ens vinculat</t>
  </si>
  <si>
    <t>% universitat</t>
  </si>
  <si>
    <t>COMPETITIU</t>
  </si>
  <si>
    <t>NO COMPETITIU</t>
  </si>
  <si>
    <t>Total</t>
  </si>
  <si>
    <t>Via de finançament</t>
  </si>
  <si>
    <t>RECURSOS OBTINGUTS SEGONS LA VIA DE FINANÇAMENT</t>
  </si>
  <si>
    <t>RECURSOS OBTINGUTS PER LA UNIVERSITAT I ELS ENS VINCULATS</t>
  </si>
  <si>
    <t>Xifres en euros</t>
  </si>
  <si>
    <t>Finançament competitiu: Recursos concedits en el marc d'una convocatòria competitiva</t>
  </si>
  <si>
    <t>Finançament no competitu: Recursos aconseguits per via no competitiva com poden ser subvencions directes, contractes, convenis o altres tipus de col·laboracions</t>
  </si>
  <si>
    <t>Recursos ens vinculats: Recursos concedits a una altra entitat per a una activitat de R+D que du a terme PDI de la universitat amb caràcter d'investigador principal o responsable de l'activitat</t>
  </si>
  <si>
    <t>L'apartat NO COMPETITIU inclou el PROFOR a tots els anys.</t>
  </si>
  <si>
    <t>Recursos econòmics captats d'R+D</t>
  </si>
  <si>
    <t xml:space="preserve">COMPETITIU </t>
  </si>
  <si>
    <t>Universitat</t>
  </si>
  <si>
    <t>Ens vinculats</t>
  </si>
  <si>
    <t xml:space="preserve">RECURSOS D'R+D COMPETITIUS I NO COMPETITIUS.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</si>
</sst>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#,##0.00;\(#,##0.00\)"/>
    <numFmt numFmtId="166" formatCode="_(#,##0_);_(\(#,##0\);_(&quot;-&quot;_);_(@_)"/>
    <numFmt numFmtId="167" formatCode="0.000"/>
    <numFmt numFmtId="168" formatCode="_(#,##0.00_);_(\(#,##0.00\);_(&quot;-&quot;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color theme="0"/>
      <name val="Verdana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8"/>
      <color theme="7" tint="-0.499984740745262"/>
      <name val="Arial"/>
      <family val="2"/>
    </font>
    <font>
      <sz val="10"/>
      <color rgb="FFFF0000"/>
      <name val="Arial"/>
      <family val="2"/>
    </font>
    <font>
      <sz val="10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8"/>
      <color theme="3" tint="-0.249977111117893"/>
      <name val="Arial"/>
      <family val="2"/>
    </font>
    <font>
      <sz val="8"/>
      <name val="Verdana"/>
      <family val="2"/>
    </font>
    <font>
      <b/>
      <sz val="10"/>
      <color theme="3"/>
      <name val="Arial"/>
      <family val="2"/>
    </font>
    <font>
      <sz val="9"/>
      <color theme="3" tint="-0.249977111117893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75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horizontal="justify" wrapText="1"/>
    </xf>
    <xf numFmtId="0" fontId="4" fillId="2" borderId="0" xfId="0" applyFont="1" applyFill="1" applyBorder="1"/>
    <xf numFmtId="0" fontId="2" fillId="2" borderId="0" xfId="0" applyFont="1" applyFill="1" applyBorder="1"/>
    <xf numFmtId="0" fontId="4" fillId="0" borderId="0" xfId="3" applyFont="1" applyFill="1" applyBorder="1"/>
    <xf numFmtId="167" fontId="5" fillId="0" borderId="0" xfId="3" applyNumberFormat="1" applyFont="1" applyFill="1" applyBorder="1" applyAlignment="1">
      <alignment horizontal="right" vertical="center"/>
    </xf>
    <xf numFmtId="165" fontId="5" fillId="0" borderId="0" xfId="3" applyNumberFormat="1" applyFont="1" applyFill="1" applyBorder="1" applyAlignment="1">
      <alignment horizontal="right" vertical="center"/>
    </xf>
    <xf numFmtId="166" fontId="7" fillId="2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Border="1"/>
    <xf numFmtId="0" fontId="9" fillId="2" borderId="0" xfId="0" applyFont="1" applyFill="1" applyBorder="1"/>
    <xf numFmtId="0" fontId="11" fillId="2" borderId="0" xfId="0" applyNumberFormat="1" applyFont="1" applyFill="1" applyBorder="1" applyAlignment="1">
      <alignment horizontal="left" vertical="center"/>
    </xf>
    <xf numFmtId="166" fontId="12" fillId="2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/>
    <xf numFmtId="0" fontId="13" fillId="0" borderId="0" xfId="0" applyFont="1" applyBorder="1"/>
    <xf numFmtId="0" fontId="10" fillId="0" borderId="0" xfId="0" applyFont="1"/>
    <xf numFmtId="0" fontId="12" fillId="0" borderId="0" xfId="0" applyFont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6" xfId="0" applyBorder="1"/>
    <xf numFmtId="0" fontId="0" fillId="0" borderId="8" xfId="0" applyBorder="1"/>
    <xf numFmtId="0" fontId="9" fillId="0" borderId="0" xfId="3" applyFont="1" applyFill="1" applyBorder="1"/>
    <xf numFmtId="0" fontId="9" fillId="0" borderId="0" xfId="3" applyFont="1"/>
    <xf numFmtId="0" fontId="9" fillId="0" borderId="0" xfId="0" applyFont="1"/>
    <xf numFmtId="2" fontId="5" fillId="0" borderId="0" xfId="3" applyNumberFormat="1" applyFont="1" applyFill="1" applyBorder="1" applyAlignment="1">
      <alignment horizontal="right" vertical="center"/>
    </xf>
    <xf numFmtId="2" fontId="4" fillId="0" borderId="0" xfId="3" applyNumberFormat="1" applyFont="1" applyFill="1" applyBorder="1"/>
    <xf numFmtId="0" fontId="8" fillId="0" borderId="9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4" fillId="0" borderId="0" xfId="3" applyFont="1"/>
    <xf numFmtId="0" fontId="2" fillId="2" borderId="0" xfId="3" applyFont="1" applyFill="1" applyBorder="1"/>
    <xf numFmtId="9" fontId="14" fillId="2" borderId="0" xfId="2" applyFont="1" applyFill="1" applyBorder="1" applyAlignment="1">
      <alignment horizontal="right" vertical="center"/>
    </xf>
    <xf numFmtId="168" fontId="16" fillId="4" borderId="2" xfId="0" applyNumberFormat="1" applyFont="1" applyFill="1" applyBorder="1" applyAlignment="1">
      <alignment horizontal="center" vertical="center"/>
    </xf>
    <xf numFmtId="168" fontId="16" fillId="5" borderId="2" xfId="0" applyNumberFormat="1" applyFont="1" applyFill="1" applyBorder="1" applyAlignment="1">
      <alignment horizontal="center" vertical="center"/>
    </xf>
    <xf numFmtId="168" fontId="17" fillId="3" borderId="2" xfId="0" applyNumberFormat="1" applyFont="1" applyFill="1" applyBorder="1" applyAlignment="1">
      <alignment horizontal="center" vertical="center"/>
    </xf>
    <xf numFmtId="0" fontId="16" fillId="4" borderId="2" xfId="0" applyNumberFormat="1" applyFont="1" applyFill="1" applyBorder="1" applyAlignment="1">
      <alignment horizontal="left" vertical="center"/>
    </xf>
    <xf numFmtId="0" fontId="16" fillId="5" borderId="2" xfId="0" applyNumberFormat="1" applyFont="1" applyFill="1" applyBorder="1" applyAlignment="1">
      <alignment horizontal="left" vertical="center"/>
    </xf>
    <xf numFmtId="0" fontId="17" fillId="3" borderId="2" xfId="0" applyNumberFormat="1" applyFont="1" applyFill="1" applyBorder="1" applyAlignment="1">
      <alignment horizontal="left" vertical="center"/>
    </xf>
    <xf numFmtId="0" fontId="5" fillId="2" borderId="0" xfId="3" applyNumberFormat="1" applyFont="1" applyFill="1" applyBorder="1" applyAlignment="1">
      <alignment horizontal="right" vertical="top"/>
    </xf>
    <xf numFmtId="0" fontId="4" fillId="2" borderId="0" xfId="3" applyFont="1" applyFill="1" applyBorder="1"/>
    <xf numFmtId="9" fontId="5" fillId="2" borderId="0" xfId="2" applyFont="1" applyFill="1" applyBorder="1" applyAlignment="1">
      <alignment horizontal="right" vertical="center"/>
    </xf>
    <xf numFmtId="0" fontId="5" fillId="0" borderId="0" xfId="3" applyNumberFormat="1" applyFont="1" applyFill="1" applyBorder="1" applyAlignment="1">
      <alignment horizontal="center" vertical="center"/>
    </xf>
    <xf numFmtId="0" fontId="2" fillId="0" borderId="0" xfId="3" applyFont="1" applyFill="1" applyBorder="1"/>
    <xf numFmtId="0" fontId="14" fillId="0" borderId="0" xfId="3" applyNumberFormat="1" applyFont="1" applyFill="1" applyBorder="1" applyAlignment="1">
      <alignment horizontal="center" vertical="center"/>
    </xf>
    <xf numFmtId="165" fontId="14" fillId="0" borderId="0" xfId="3" applyNumberFormat="1" applyFont="1" applyFill="1" applyBorder="1" applyAlignment="1">
      <alignment horizontal="right" vertical="center"/>
    </xf>
    <xf numFmtId="2" fontId="14" fillId="0" borderId="0" xfId="3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164" fontId="6" fillId="0" borderId="0" xfId="1" applyFont="1" applyFill="1" applyBorder="1"/>
    <xf numFmtId="167" fontId="2" fillId="0" borderId="0" xfId="0" applyNumberFormat="1" applyFont="1" applyFill="1" applyBorder="1"/>
    <xf numFmtId="0" fontId="13" fillId="0" borderId="0" xfId="0" applyFont="1" applyBorder="1" applyAlignment="1">
      <alignment wrapText="1"/>
    </xf>
    <xf numFmtId="0" fontId="4" fillId="0" borderId="0" xfId="0" applyFont="1" applyFill="1" applyBorder="1"/>
    <xf numFmtId="164" fontId="19" fillId="0" borderId="0" xfId="1" applyFont="1" applyFill="1" applyBorder="1"/>
    <xf numFmtId="0" fontId="15" fillId="0" borderId="0" xfId="0" applyFont="1"/>
    <xf numFmtId="0" fontId="7" fillId="3" borderId="11" xfId="0" applyNumberFormat="1" applyFont="1" applyFill="1" applyBorder="1" applyAlignment="1">
      <alignment horizontal="center" vertical="center"/>
    </xf>
    <xf numFmtId="0" fontId="7" fillId="3" borderId="12" xfId="0" applyNumberFormat="1" applyFont="1" applyFill="1" applyBorder="1" applyAlignment="1">
      <alignment horizontal="center" vertical="center"/>
    </xf>
    <xf numFmtId="0" fontId="7" fillId="3" borderId="1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5" fillId="0" borderId="0" xfId="3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left" vertical="center" wrapText="1"/>
    </xf>
    <xf numFmtId="166" fontId="12" fillId="2" borderId="7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wrapText="1"/>
    </xf>
    <xf numFmtId="0" fontId="13" fillId="0" borderId="7" xfId="0" applyFont="1" applyBorder="1" applyAlignment="1">
      <alignment horizontal="left" wrapText="1"/>
    </xf>
    <xf numFmtId="0" fontId="13" fillId="0" borderId="7" xfId="0" applyFont="1" applyBorder="1"/>
    <xf numFmtId="0" fontId="8" fillId="0" borderId="10" xfId="0" applyFont="1" applyBorder="1" applyAlignment="1">
      <alignment vertical="center" wrapText="1"/>
    </xf>
    <xf numFmtId="164" fontId="20" fillId="0" borderId="0" xfId="1" applyFont="1" applyFill="1" applyBorder="1"/>
    <xf numFmtId="0" fontId="18" fillId="2" borderId="0" xfId="0" applyFont="1" applyFill="1" applyBorder="1"/>
  </cellXfs>
  <cellStyles count="4">
    <cellStyle name="Coma" xfId="1" builtinId="3"/>
    <cellStyle name="Normal" xfId="0" builtinId="0"/>
    <cellStyle name="Normal 2" xfId="3"/>
    <cellStyle name="Percentatge" xfId="2" builtinId="5"/>
  </cellStyles>
  <dxfs count="0"/>
  <tableStyles count="0" defaultTableStyle="TableStyleMedium9" defaultPivotStyle="PivotStyleLight16"/>
  <colors>
    <mruColors>
      <color rgb="FF60497B"/>
      <color rgb="FFE5E0EC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 algn="l">
              <a:defRPr sz="10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 b="1" baseline="0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UNIVERSITAT</a:t>
            </a:r>
            <a:endParaRPr lang="es-ES" sz="1000" b="1">
              <a:solidFill>
                <a:schemeClr val="accent1">
                  <a:lumMod val="75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1.8087853231544031E-2"/>
          <c:y val="2.5974017120354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28367773825224"/>
          <c:y val="0.16711041786466993"/>
          <c:w val="0.81849127996056337"/>
          <c:h val="0.6183278391356175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'251'!$B$22</c:f>
              <c:strCache>
                <c:ptCount val="1"/>
                <c:pt idx="0">
                  <c:v>COMPETITIU 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'251'!$C$21:$G$21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'251'!$C$22:$G$22</c:f>
              <c:numCache>
                <c:formatCode>0.000</c:formatCode>
                <c:ptCount val="5"/>
                <c:pt idx="0">
                  <c:v>0.72676049969007106</c:v>
                </c:pt>
                <c:pt idx="1">
                  <c:v>0.64957723194281713</c:v>
                </c:pt>
                <c:pt idx="2">
                  <c:v>0.62175030679779753</c:v>
                </c:pt>
                <c:pt idx="3">
                  <c:v>0.68473286731516814</c:v>
                </c:pt>
                <c:pt idx="4">
                  <c:v>0.72180888927238884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D0-42F5-B161-93E853F56609}"/>
            </c:ext>
          </c:extLst>
        </c:ser>
        <c:ser>
          <c:idx val="1"/>
          <c:order val="1"/>
          <c:tx>
            <c:strRef>
              <c:f>'251'!$B$23</c:f>
              <c:strCache>
                <c:ptCount val="1"/>
                <c:pt idx="0">
                  <c:v>NO COMPETITIU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chemeClr val="tx2">
                    <a:lumMod val="40000"/>
                    <a:lumOff val="60000"/>
                  </a:schemeClr>
                </a:gs>
              </a:gsLst>
              <a:lin ang="21594000" scaled="0"/>
            </a:gra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'251'!$C$21:$G$21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'251'!$C$23:$G$23</c:f>
              <c:numCache>
                <c:formatCode>0.000</c:formatCode>
                <c:ptCount val="5"/>
                <c:pt idx="0">
                  <c:v>0.273239500309929</c:v>
                </c:pt>
                <c:pt idx="1">
                  <c:v>0.35042276805718275</c:v>
                </c:pt>
                <c:pt idx="2">
                  <c:v>0.37824969320220253</c:v>
                </c:pt>
                <c:pt idx="3">
                  <c:v>0.31526713268483186</c:v>
                </c:pt>
                <c:pt idx="4">
                  <c:v>0.27819111072761132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D0-42F5-B161-93E853F56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2229504"/>
        <c:axId val="152940928"/>
      </c:barChart>
      <c:catAx>
        <c:axId val="10222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52940928"/>
        <c:crosses val="autoZero"/>
        <c:auto val="1"/>
        <c:lblAlgn val="ctr"/>
        <c:lblOffset val="100"/>
        <c:noMultiLvlLbl val="0"/>
      </c:catAx>
      <c:valAx>
        <c:axId val="1529409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02229504"/>
        <c:crosses val="autoZero"/>
        <c:crossBetween val="between"/>
        <c:majorUnit val="0.2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accent1">
                  <a:lumMod val="7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 b="1" baseline="0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ENS VINCULATS</a:t>
            </a:r>
            <a:endParaRPr lang="es-ES" sz="1000" b="1">
              <a:solidFill>
                <a:schemeClr val="accent1">
                  <a:lumMod val="75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3.4242298660035926E-2"/>
          <c:y val="2.56410170129157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80965477401446"/>
          <c:y val="0.16069447449543225"/>
          <c:w val="0.82891283326426302"/>
          <c:h val="0.6232210703206575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'251'!$I$22</c:f>
              <c:strCache>
                <c:ptCount val="1"/>
                <c:pt idx="0">
                  <c:v>COMPETITIU 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21594000" scaled="0"/>
            </a:gra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'251'!$J$21:$N$21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'251'!$J$22:$N$22</c:f>
              <c:numCache>
                <c:formatCode>#,##0.00;\(#,##0.00\)</c:formatCode>
                <c:ptCount val="5"/>
                <c:pt idx="0">
                  <c:v>0.32118264703414801</c:v>
                </c:pt>
                <c:pt idx="1">
                  <c:v>0.58614571990230258</c:v>
                </c:pt>
                <c:pt idx="2">
                  <c:v>0.7480448244440937</c:v>
                </c:pt>
                <c:pt idx="3">
                  <c:v>0.71466265590262978</c:v>
                </c:pt>
                <c:pt idx="4">
                  <c:v>0.37595633234114101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45-49AB-B875-9F619BF1C270}"/>
            </c:ext>
          </c:extLst>
        </c:ser>
        <c:ser>
          <c:idx val="1"/>
          <c:order val="1"/>
          <c:tx>
            <c:strRef>
              <c:f>'251'!$I$23</c:f>
              <c:strCache>
                <c:ptCount val="1"/>
                <c:pt idx="0">
                  <c:v>NO COMPETITIU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chemeClr val="tx2">
                    <a:lumMod val="40000"/>
                    <a:lumOff val="60000"/>
                  </a:schemeClr>
                </a:gs>
              </a:gsLst>
              <a:lin ang="21594000" scaled="0"/>
            </a:gra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'251'!$J$21:$N$21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'251'!$J$23:$N$23</c:f>
              <c:numCache>
                <c:formatCode>0.00</c:formatCode>
                <c:ptCount val="5"/>
                <c:pt idx="0">
                  <c:v>0.67881735296585199</c:v>
                </c:pt>
                <c:pt idx="1">
                  <c:v>0.41385428009769742</c:v>
                </c:pt>
                <c:pt idx="2">
                  <c:v>0.25195517555590619</c:v>
                </c:pt>
                <c:pt idx="3">
                  <c:v>0.28533734409737016</c:v>
                </c:pt>
                <c:pt idx="4">
                  <c:v>0.62404366765885899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45-49AB-B875-9F619BF1C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1038976"/>
        <c:axId val="191040896"/>
      </c:barChart>
      <c:catAx>
        <c:axId val="19103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91040896"/>
        <c:crosses val="autoZero"/>
        <c:auto val="1"/>
        <c:lblAlgn val="ctr"/>
        <c:lblOffset val="100"/>
        <c:noMultiLvlLbl val="0"/>
      </c:catAx>
      <c:valAx>
        <c:axId val="1910408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91038976"/>
        <c:crosses val="autoZero"/>
        <c:crossBetween val="between"/>
        <c:majorUnit val="0.2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accent1">
                  <a:lumMod val="7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FINANÇAMENT </a:t>
            </a:r>
            <a:r>
              <a:rPr lang="es-ES" sz="1000" b="1" baseline="0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COMPETITIU</a:t>
            </a:r>
            <a:endParaRPr lang="es-ES" sz="1000" b="1">
              <a:solidFill>
                <a:schemeClr val="accent1">
                  <a:lumMod val="75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2.0401813108173406E-2"/>
          <c:y val="3.2407509570857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91840260473773"/>
          <c:y val="0.19260425780110821"/>
          <c:w val="0.81895079570749851"/>
          <c:h val="0.5918226888305627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'251'!$B$40</c:f>
              <c:strCache>
                <c:ptCount val="1"/>
                <c:pt idx="0">
                  <c:v>% universitat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21594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'251'!$C$39:$G$39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'251'!$C$40:$G$40</c:f>
              <c:numCache>
                <c:formatCode>0%</c:formatCode>
                <c:ptCount val="5"/>
                <c:pt idx="0">
                  <c:v>0.92313314667418378</c:v>
                </c:pt>
                <c:pt idx="1">
                  <c:v>0.9279675469441292</c:v>
                </c:pt>
                <c:pt idx="2">
                  <c:v>0.73925770000152169</c:v>
                </c:pt>
                <c:pt idx="3">
                  <c:v>0.84138334945571835</c:v>
                </c:pt>
                <c:pt idx="4">
                  <c:v>0.86944775287058207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D-4A94-B998-183B59F90FF1}"/>
            </c:ext>
          </c:extLst>
        </c:ser>
        <c:ser>
          <c:idx val="1"/>
          <c:order val="1"/>
          <c:tx>
            <c:strRef>
              <c:f>'251'!$B$41</c:f>
              <c:strCache>
                <c:ptCount val="1"/>
                <c:pt idx="0">
                  <c:v>% ens vinculat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chemeClr val="tx2">
                    <a:lumMod val="40000"/>
                    <a:lumOff val="60000"/>
                  </a:schemeClr>
                </a:gs>
              </a:gsLst>
              <a:lin ang="21594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'251'!$C$39:$G$39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'251'!$C$41:$G$41</c:f>
              <c:numCache>
                <c:formatCode>0%</c:formatCode>
                <c:ptCount val="5"/>
                <c:pt idx="0">
                  <c:v>7.6866853325816109E-2</c:v>
                </c:pt>
                <c:pt idx="1">
                  <c:v>7.203245305587086E-2</c:v>
                </c:pt>
                <c:pt idx="2">
                  <c:v>0.26074229999847831</c:v>
                </c:pt>
                <c:pt idx="3">
                  <c:v>0.15861665054428173</c:v>
                </c:pt>
                <c:pt idx="4">
                  <c:v>0.1305522471294179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5D-4A94-B998-183B59F90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2181760"/>
        <c:axId val="192183296"/>
      </c:barChart>
      <c:catAx>
        <c:axId val="19218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92183296"/>
        <c:crosses val="autoZero"/>
        <c:auto val="1"/>
        <c:lblAlgn val="ctr"/>
        <c:lblOffset val="100"/>
        <c:noMultiLvlLbl val="0"/>
      </c:catAx>
      <c:valAx>
        <c:axId val="1921832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92181760"/>
        <c:crosses val="autoZero"/>
        <c:crossBetween val="between"/>
        <c:majorUnit val="0.2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accent1">
                  <a:lumMod val="7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FINANÇAMENT NO </a:t>
            </a:r>
            <a:r>
              <a:rPr lang="es-ES" sz="1000" b="1" baseline="0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COMPETITIU</a:t>
            </a:r>
            <a:endParaRPr lang="es-ES" sz="1000" b="1">
              <a:solidFill>
                <a:schemeClr val="accent1">
                  <a:lumMod val="75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1.6249868766404208E-2"/>
          <c:y val="3.7037037037037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45275590551176"/>
          <c:y val="0.17871536891221934"/>
          <c:w val="0.8212139107611548"/>
          <c:h val="0.5918226888305627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'251'!$I$40</c:f>
              <c:strCache>
                <c:ptCount val="1"/>
                <c:pt idx="0">
                  <c:v>% universitat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21594000" scaled="0"/>
            </a:gra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175-4A42-855C-B6AE10EAE1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'251'!$J$39:$N$39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'251'!$J$40:$N$40</c:f>
              <c:numCache>
                <c:formatCode>0%</c:formatCode>
                <c:ptCount val="5"/>
                <c:pt idx="0">
                  <c:v>0.68116010544686778</c:v>
                </c:pt>
                <c:pt idx="1">
                  <c:v>0.90777397788101444</c:v>
                </c:pt>
                <c:pt idx="2">
                  <c:v>0.83662690158370867</c:v>
                </c:pt>
                <c:pt idx="3">
                  <c:v>0.85949320923787509</c:v>
                </c:pt>
                <c:pt idx="4">
                  <c:v>0.60727814627041221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75-4A42-855C-B6AE10EAE192}"/>
            </c:ext>
          </c:extLst>
        </c:ser>
        <c:ser>
          <c:idx val="1"/>
          <c:order val="1"/>
          <c:tx>
            <c:strRef>
              <c:f>'251'!$I$41</c:f>
              <c:strCache>
                <c:ptCount val="1"/>
                <c:pt idx="0">
                  <c:v>% ens vinculat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chemeClr val="tx2">
                    <a:lumMod val="40000"/>
                    <a:lumOff val="60000"/>
                  </a:schemeClr>
                </a:gs>
              </a:gsLst>
              <a:lin ang="21594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'251'!$J$39:$N$39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'251'!$J$41:$N$41</c:f>
              <c:numCache>
                <c:formatCode>0%</c:formatCode>
                <c:ptCount val="5"/>
                <c:pt idx="0">
                  <c:v>0.31883989455313227</c:v>
                </c:pt>
                <c:pt idx="1">
                  <c:v>9.2226022118985604E-2</c:v>
                </c:pt>
                <c:pt idx="2">
                  <c:v>0.16337309841629127</c:v>
                </c:pt>
                <c:pt idx="3">
                  <c:v>0.14050679076212488</c:v>
                </c:pt>
                <c:pt idx="4">
                  <c:v>0.39272185372958779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75-4A42-855C-B6AE10EAE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0408576"/>
        <c:axId val="80410112"/>
      </c:barChart>
      <c:catAx>
        <c:axId val="8040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80410112"/>
        <c:crosses val="autoZero"/>
        <c:auto val="1"/>
        <c:lblAlgn val="ctr"/>
        <c:lblOffset val="100"/>
        <c:noMultiLvlLbl val="0"/>
      </c:catAx>
      <c:valAx>
        <c:axId val="804101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80408576"/>
        <c:crosses val="autoZero"/>
        <c:crossBetween val="between"/>
        <c:majorUnit val="0.2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accent1">
                  <a:lumMod val="7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19</xdr:row>
      <xdr:rowOff>131443</xdr:rowOff>
    </xdr:from>
    <xdr:to>
      <xdr:col>8</xdr:col>
      <xdr:colOff>394336</xdr:colOff>
      <xdr:row>34</xdr:row>
      <xdr:rowOff>36195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468629</xdr:colOff>
      <xdr:row>19</xdr:row>
      <xdr:rowOff>114299</xdr:rowOff>
    </xdr:from>
    <xdr:to>
      <xdr:col>16</xdr:col>
      <xdr:colOff>586741</xdr:colOff>
      <xdr:row>34</xdr:row>
      <xdr:rowOff>30480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36</xdr:row>
      <xdr:rowOff>154304</xdr:rowOff>
    </xdr:from>
    <xdr:to>
      <xdr:col>8</xdr:col>
      <xdr:colOff>428625</xdr:colOff>
      <xdr:row>56</xdr:row>
      <xdr:rowOff>20955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461010</xdr:colOff>
      <xdr:row>36</xdr:row>
      <xdr:rowOff>144780</xdr:rowOff>
    </xdr:from>
    <xdr:to>
      <xdr:col>16</xdr:col>
      <xdr:colOff>541020</xdr:colOff>
      <xdr:row>56</xdr:row>
      <xdr:rowOff>12346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3"/>
  <sheetViews>
    <sheetView showGridLines="0" tabSelected="1" zoomScaleNormal="100" workbookViewId="0">
      <selection activeCell="H2" sqref="H2"/>
    </sheetView>
  </sheetViews>
  <sheetFormatPr defaultColWidth="9.109375" defaultRowHeight="13.2" x14ac:dyDescent="0.25"/>
  <cols>
    <col min="1" max="1" width="0.5546875" customWidth="1"/>
    <col min="2" max="2" width="15.44140625" customWidth="1"/>
    <col min="3" max="3" width="12.109375" customWidth="1"/>
    <col min="4" max="4" width="12.88671875" customWidth="1"/>
    <col min="5" max="5" width="12.109375" customWidth="1"/>
    <col min="6" max="6" width="12.33203125" customWidth="1"/>
    <col min="7" max="7" width="12.88671875" customWidth="1"/>
    <col min="8" max="9" width="12.33203125" customWidth="1"/>
    <col min="10" max="10" width="12.88671875" customWidth="1"/>
    <col min="11" max="12" width="12.33203125" customWidth="1"/>
    <col min="13" max="13" width="12.88671875" customWidth="1"/>
    <col min="14" max="14" width="12.33203125" customWidth="1"/>
    <col min="15" max="15" width="12.77734375" customWidth="1"/>
    <col min="16" max="20" width="12.88671875" customWidth="1"/>
    <col min="21" max="21" width="0.6640625" customWidth="1"/>
    <col min="22" max="23" width="12.88671875" customWidth="1"/>
    <col min="24" max="24" width="0.6640625" customWidth="1"/>
    <col min="25" max="26" width="14.109375" customWidth="1"/>
    <col min="27" max="27" width="0.5546875" customWidth="1"/>
    <col min="28" max="28" width="13.88671875" bestFit="1" customWidth="1"/>
    <col min="29" max="29" width="15" customWidth="1"/>
  </cols>
  <sheetData>
    <row r="1" spans="1:27" x14ac:dyDescent="0.25">
      <c r="A1" s="20"/>
      <c r="B1" s="21" t="s">
        <v>13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3"/>
    </row>
    <row r="2" spans="1:27" ht="16.5" customHeight="1" x14ac:dyDescent="0.25">
      <c r="A2" s="20"/>
      <c r="B2" s="21" t="s">
        <v>17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9.95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3.75" customHeight="1" x14ac:dyDescent="0.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</row>
    <row r="5" spans="1:27" s="2" customFormat="1" ht="22.5" customHeight="1" x14ac:dyDescent="0.25">
      <c r="A5" s="25"/>
      <c r="B5" s="67" t="s">
        <v>5</v>
      </c>
      <c r="C5" s="62">
        <v>2016</v>
      </c>
      <c r="D5" s="63"/>
      <c r="E5" s="64"/>
      <c r="F5" s="62">
        <v>2017</v>
      </c>
      <c r="G5" s="63"/>
      <c r="H5" s="64"/>
      <c r="I5" s="62">
        <v>2018</v>
      </c>
      <c r="J5" s="63"/>
      <c r="K5" s="64"/>
      <c r="L5" s="62">
        <v>2019</v>
      </c>
      <c r="M5" s="63"/>
      <c r="N5" s="64"/>
      <c r="O5" s="62">
        <v>2020</v>
      </c>
      <c r="P5" s="63"/>
      <c r="Q5" s="64"/>
      <c r="R5" s="26"/>
    </row>
    <row r="6" spans="1:27" s="2" customFormat="1" ht="26.25" customHeight="1" x14ac:dyDescent="0.25">
      <c r="A6" s="25"/>
      <c r="B6" s="67"/>
      <c r="C6" s="36" t="s">
        <v>15</v>
      </c>
      <c r="D6" s="36" t="s">
        <v>16</v>
      </c>
      <c r="E6" s="36" t="s">
        <v>4</v>
      </c>
      <c r="F6" s="36" t="s">
        <v>15</v>
      </c>
      <c r="G6" s="36" t="s">
        <v>16</v>
      </c>
      <c r="H6" s="36" t="s">
        <v>4</v>
      </c>
      <c r="I6" s="36" t="s">
        <v>15</v>
      </c>
      <c r="J6" s="36" t="s">
        <v>16</v>
      </c>
      <c r="K6" s="36" t="s">
        <v>4</v>
      </c>
      <c r="L6" s="36" t="s">
        <v>15</v>
      </c>
      <c r="M6" s="36" t="s">
        <v>16</v>
      </c>
      <c r="N6" s="36" t="s">
        <v>4</v>
      </c>
      <c r="O6" s="36" t="s">
        <v>15</v>
      </c>
      <c r="P6" s="36" t="s">
        <v>16</v>
      </c>
      <c r="Q6" s="36" t="s">
        <v>4</v>
      </c>
      <c r="R6" s="26"/>
    </row>
    <row r="7" spans="1:27" s="2" customFormat="1" ht="22.5" customHeight="1" x14ac:dyDescent="0.25">
      <c r="A7" s="25"/>
      <c r="B7" s="44" t="s">
        <v>14</v>
      </c>
      <c r="C7" s="41">
        <v>43657011.439999998</v>
      </c>
      <c r="D7" s="41">
        <v>3635203.77</v>
      </c>
      <c r="E7" s="41">
        <f>+C7+D7</f>
        <v>47292215.210000001</v>
      </c>
      <c r="F7" s="41">
        <v>32224021.77</v>
      </c>
      <c r="G7" s="41">
        <v>2501354</v>
      </c>
      <c r="H7" s="41">
        <f>+F7+G7</f>
        <v>34725375.769999996</v>
      </c>
      <c r="I7" s="41">
        <v>33042891.789999999</v>
      </c>
      <c r="J7" s="41">
        <v>11654501</v>
      </c>
      <c r="K7" s="41">
        <f>+I7+J7</f>
        <v>44697392.789999999</v>
      </c>
      <c r="L7" s="41">
        <v>38762090.420000002</v>
      </c>
      <c r="M7" s="41">
        <v>7307386.0499999998</v>
      </c>
      <c r="N7" s="41">
        <f>+L7+M7</f>
        <v>46069476.469999999</v>
      </c>
      <c r="O7" s="41">
        <v>50151004.119999997</v>
      </c>
      <c r="P7" s="41">
        <v>7530442.4699999997</v>
      </c>
      <c r="Q7" s="41">
        <f>+O7+P7</f>
        <v>57681446.589999996</v>
      </c>
      <c r="R7" s="26"/>
    </row>
    <row r="8" spans="1:27" s="2" customFormat="1" ht="22.5" customHeight="1" x14ac:dyDescent="0.25">
      <c r="A8" s="25"/>
      <c r="B8" s="45" t="s">
        <v>3</v>
      </c>
      <c r="C8" s="42">
        <v>16413687.859999999</v>
      </c>
      <c r="D8" s="42">
        <v>7682978.5899999999</v>
      </c>
      <c r="E8" s="42">
        <f>+C8+D8</f>
        <v>24096666.449999999</v>
      </c>
      <c r="F8" s="42">
        <v>17383661.789999999</v>
      </c>
      <c r="G8" s="42">
        <v>1766107</v>
      </c>
      <c r="H8" s="42">
        <f>+F8+G8</f>
        <v>19149768.789999999</v>
      </c>
      <c r="I8" s="42">
        <v>20102062.75</v>
      </c>
      <c r="J8" s="42">
        <v>3925449.05</v>
      </c>
      <c r="K8" s="42">
        <f>+I8+J8</f>
        <v>24027511.800000001</v>
      </c>
      <c r="L8" s="42">
        <v>17846979</v>
      </c>
      <c r="M8" s="42">
        <v>2917558.53</v>
      </c>
      <c r="N8" s="42">
        <f>+L8+M8</f>
        <v>20764537.530000001</v>
      </c>
      <c r="O8" s="42">
        <v>19328611.420000002</v>
      </c>
      <c r="P8" s="42">
        <v>12499656.300000001</v>
      </c>
      <c r="Q8" s="42">
        <f>+O8+P8</f>
        <v>31828267.720000003</v>
      </c>
      <c r="R8" s="26"/>
    </row>
    <row r="9" spans="1:27" s="2" customFormat="1" ht="22.5" customHeight="1" x14ac:dyDescent="0.25">
      <c r="A9" s="25"/>
      <c r="B9" s="46" t="s">
        <v>4</v>
      </c>
      <c r="C9" s="43">
        <f t="shared" ref="C9:E9" si="0">SUM(C7:C8)</f>
        <v>60070699.299999997</v>
      </c>
      <c r="D9" s="43">
        <f t="shared" si="0"/>
        <v>11318182.359999999</v>
      </c>
      <c r="E9" s="43">
        <f t="shared" si="0"/>
        <v>71388881.659999996</v>
      </c>
      <c r="F9" s="43">
        <f>SUM(F7:F8)</f>
        <v>49607683.560000002</v>
      </c>
      <c r="G9" s="43">
        <f t="shared" ref="G9:H9" si="1">SUM(G7:G8)</f>
        <v>4267461</v>
      </c>
      <c r="H9" s="43">
        <f t="shared" si="1"/>
        <v>53875144.559999995</v>
      </c>
      <c r="I9" s="43">
        <f>SUM(I7:I8)</f>
        <v>53144954.539999999</v>
      </c>
      <c r="J9" s="43">
        <f t="shared" ref="J9:K9" si="2">SUM(J7:J8)</f>
        <v>15579950.050000001</v>
      </c>
      <c r="K9" s="43">
        <f t="shared" si="2"/>
        <v>68724904.590000004</v>
      </c>
      <c r="L9" s="43">
        <f>SUM(L7:L8)</f>
        <v>56609069.420000002</v>
      </c>
      <c r="M9" s="43">
        <f t="shared" ref="M9:Q9" si="3">SUM(M7:M8)</f>
        <v>10224944.58</v>
      </c>
      <c r="N9" s="43">
        <f t="shared" si="3"/>
        <v>66834014</v>
      </c>
      <c r="O9" s="43">
        <f t="shared" si="3"/>
        <v>69479615.539999992</v>
      </c>
      <c r="P9" s="43">
        <f t="shared" si="3"/>
        <v>20030098.77</v>
      </c>
      <c r="Q9" s="43">
        <f t="shared" si="3"/>
        <v>89509714.310000002</v>
      </c>
      <c r="R9" s="26"/>
    </row>
    <row r="10" spans="1:27" s="2" customFormat="1" ht="13.8" thickBot="1" x14ac:dyDescent="0.3">
      <c r="A10" s="25"/>
      <c r="B10" s="14" t="s">
        <v>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68"/>
      <c r="S10" s="10"/>
      <c r="T10" s="10"/>
    </row>
    <row r="11" spans="1:27" ht="14.4" customHeight="1" x14ac:dyDescent="0.25">
      <c r="A11" s="27"/>
      <c r="B11" s="37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58"/>
      <c r="P11" s="58"/>
      <c r="Q11" s="58"/>
      <c r="R11" s="69"/>
      <c r="S11" s="11"/>
      <c r="T11" s="11"/>
    </row>
    <row r="12" spans="1:27" x14ac:dyDescent="0.25">
      <c r="A12" s="27"/>
      <c r="B12" s="16" t="s">
        <v>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70"/>
    </row>
    <row r="13" spans="1:27" x14ac:dyDescent="0.25">
      <c r="A13" s="27"/>
      <c r="B13" s="16" t="s">
        <v>10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70"/>
    </row>
    <row r="14" spans="1:27" x14ac:dyDescent="0.25">
      <c r="A14" s="27"/>
      <c r="B14" s="16" t="s">
        <v>11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70"/>
    </row>
    <row r="15" spans="1:27" x14ac:dyDescent="0.25">
      <c r="A15" s="27"/>
      <c r="B15" s="18" t="s">
        <v>12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71"/>
    </row>
    <row r="16" spans="1:27" ht="3.75" customHeight="1" x14ac:dyDescent="0.25">
      <c r="A16" s="28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72"/>
    </row>
    <row r="17" spans="2:28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1"/>
      <c r="Y17" s="1"/>
      <c r="Z17" s="1"/>
      <c r="AA17" s="1"/>
      <c r="AB17" s="1"/>
    </row>
    <row r="18" spans="2:28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1"/>
      <c r="Y18" s="1"/>
      <c r="Z18" s="1"/>
      <c r="AA18" s="1"/>
      <c r="AB18" s="1"/>
    </row>
    <row r="19" spans="2:28" s="20" customFormat="1" x14ac:dyDescent="0.25">
      <c r="B19" s="61" t="s">
        <v>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2:28" s="1" customFormat="1" x14ac:dyDescent="0.25">
      <c r="B20" s="7"/>
      <c r="C20" s="66" t="s">
        <v>1</v>
      </c>
      <c r="D20" s="66"/>
      <c r="E20" s="66"/>
      <c r="F20" s="50"/>
      <c r="G20" s="50"/>
      <c r="H20" s="7"/>
      <c r="I20" s="7"/>
      <c r="J20" s="66" t="s">
        <v>0</v>
      </c>
      <c r="K20" s="66"/>
      <c r="L20" s="66"/>
      <c r="M20" s="66"/>
      <c r="N20" s="66"/>
      <c r="O20" s="50"/>
      <c r="P20" s="52"/>
      <c r="Q20" s="52"/>
      <c r="R20" s="52"/>
      <c r="S20" s="52"/>
      <c r="T20" s="52"/>
      <c r="U20" s="52"/>
      <c r="V20" s="52"/>
      <c r="W20" s="52"/>
      <c r="X20" s="7"/>
      <c r="Y20" s="7"/>
      <c r="Z20" s="29"/>
      <c r="AA20" s="30"/>
      <c r="AB20" s="31"/>
    </row>
    <row r="21" spans="2:28" s="1" customFormat="1" x14ac:dyDescent="0.25">
      <c r="B21" s="7"/>
      <c r="C21" s="7">
        <f>C5</f>
        <v>2016</v>
      </c>
      <c r="D21" s="7">
        <f>F5</f>
        <v>2017</v>
      </c>
      <c r="E21" s="7">
        <f>I5</f>
        <v>2018</v>
      </c>
      <c r="F21" s="7">
        <v>2019</v>
      </c>
      <c r="G21" s="1">
        <v>2020</v>
      </c>
      <c r="I21" s="7"/>
      <c r="J21" s="7">
        <f>C5</f>
        <v>2016</v>
      </c>
      <c r="K21" s="7">
        <f>F5</f>
        <v>2017</v>
      </c>
      <c r="L21" s="7">
        <f>I5</f>
        <v>2018</v>
      </c>
      <c r="M21" s="7">
        <v>2019</v>
      </c>
      <c r="N21" s="7">
        <v>2020</v>
      </c>
      <c r="O21" s="7"/>
      <c r="P21" s="51"/>
      <c r="Q21" s="51"/>
      <c r="R21" s="51"/>
      <c r="S21" s="51"/>
      <c r="T21" s="51"/>
      <c r="U21" s="7"/>
      <c r="V21" s="7"/>
      <c r="W21" s="7"/>
      <c r="X21" s="38"/>
    </row>
    <row r="22" spans="2:28" s="1" customFormat="1" x14ac:dyDescent="0.25">
      <c r="B22" s="7" t="s">
        <v>14</v>
      </c>
      <c r="C22" s="8">
        <f>C7/C9</f>
        <v>0.72676049969007106</v>
      </c>
      <c r="D22" s="8">
        <f>F7/F9</f>
        <v>0.64957723194281713</v>
      </c>
      <c r="E22" s="8">
        <f>I7/I9</f>
        <v>0.62175030679779753</v>
      </c>
      <c r="F22" s="8">
        <f>L7/L9</f>
        <v>0.68473286731516814</v>
      </c>
      <c r="G22" s="8">
        <f>O7/O9</f>
        <v>0.72180888927238884</v>
      </c>
      <c r="I22" s="7" t="s">
        <v>14</v>
      </c>
      <c r="J22" s="9">
        <f>D7/D9</f>
        <v>0.32118264703414801</v>
      </c>
      <c r="K22" s="9">
        <f>G7/G9</f>
        <v>0.58614571990230258</v>
      </c>
      <c r="L22" s="9">
        <f>J7/J9</f>
        <v>0.7480448244440937</v>
      </c>
      <c r="M22" s="9">
        <f>M7/M9</f>
        <v>0.71466265590262978</v>
      </c>
      <c r="N22" s="9">
        <f>P7/P9</f>
        <v>0.37595633234114101</v>
      </c>
      <c r="O22" s="9"/>
      <c r="P22" s="53"/>
      <c r="Q22" s="53"/>
      <c r="R22" s="53"/>
      <c r="S22" s="53"/>
      <c r="T22" s="53"/>
      <c r="U22" s="7"/>
      <c r="V22" s="7"/>
      <c r="W22" s="7"/>
      <c r="X22" s="38"/>
    </row>
    <row r="23" spans="2:28" s="1" customFormat="1" x14ac:dyDescent="0.25">
      <c r="B23" s="7" t="s">
        <v>3</v>
      </c>
      <c r="C23" s="8">
        <f>C8/C9</f>
        <v>0.273239500309929</v>
      </c>
      <c r="D23" s="8">
        <f>F8/F9</f>
        <v>0.35042276805718275</v>
      </c>
      <c r="E23" s="8">
        <f>I8/I9</f>
        <v>0.37824969320220253</v>
      </c>
      <c r="F23" s="8">
        <f>L8/L9</f>
        <v>0.31526713268483186</v>
      </c>
      <c r="G23" s="8">
        <f>O8/O9</f>
        <v>0.27819111072761132</v>
      </c>
      <c r="I23" s="7" t="s">
        <v>3</v>
      </c>
      <c r="J23" s="32">
        <f>D8/D9</f>
        <v>0.67881735296585199</v>
      </c>
      <c r="K23" s="32">
        <f>G8/G9</f>
        <v>0.41385428009769742</v>
      </c>
      <c r="L23" s="32">
        <f>J8/J9</f>
        <v>0.25195517555590619</v>
      </c>
      <c r="M23" s="32">
        <f>M8/M9</f>
        <v>0.28533734409737016</v>
      </c>
      <c r="N23" s="32">
        <f>P8/P9</f>
        <v>0.62404366765885899</v>
      </c>
      <c r="O23" s="32"/>
      <c r="P23" s="54"/>
      <c r="Q23" s="54"/>
      <c r="R23" s="54"/>
      <c r="S23" s="54"/>
      <c r="T23" s="54"/>
      <c r="U23" s="33"/>
      <c r="V23" s="7"/>
      <c r="W23" s="7"/>
      <c r="X23" s="38"/>
    </row>
    <row r="24" spans="2:28" s="31" customFormat="1" x14ac:dyDescent="0.25">
      <c r="B24" s="59"/>
      <c r="C24" s="59"/>
      <c r="D24" s="59"/>
      <c r="E24" s="59"/>
      <c r="F24" s="59"/>
      <c r="G24" s="59"/>
      <c r="H24" s="59"/>
      <c r="I24" s="12"/>
      <c r="J24" s="73"/>
      <c r="K24" s="73"/>
      <c r="L24" s="73"/>
      <c r="M24" s="73"/>
      <c r="N24" s="73"/>
      <c r="O24" s="60"/>
      <c r="P24" s="56"/>
      <c r="Q24" s="56"/>
      <c r="R24" s="56"/>
      <c r="S24" s="56"/>
      <c r="T24" s="56"/>
      <c r="U24" s="56"/>
      <c r="V24" s="56"/>
      <c r="W24" s="56"/>
      <c r="X24" s="12"/>
      <c r="Y24" s="12"/>
      <c r="Z24" s="12"/>
    </row>
    <row r="25" spans="2:28" s="31" customFormat="1" x14ac:dyDescent="0.25">
      <c r="B25" s="55"/>
      <c r="C25" s="57"/>
      <c r="D25" s="57"/>
      <c r="E25" s="57"/>
      <c r="F25" s="57"/>
      <c r="G25" s="57"/>
      <c r="H25" s="57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12"/>
      <c r="Y25" s="12"/>
      <c r="Z25" s="12"/>
    </row>
    <row r="26" spans="2:28" s="31" customFormat="1" x14ac:dyDescent="0.2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13"/>
      <c r="Y26" s="13"/>
      <c r="Z26" s="13"/>
    </row>
    <row r="27" spans="2:28" s="31" customFormat="1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13"/>
      <c r="Y27" s="13"/>
      <c r="Z27" s="13"/>
    </row>
    <row r="28" spans="2:28" s="31" customFormat="1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13"/>
      <c r="Y28" s="13"/>
      <c r="Z28" s="13"/>
    </row>
    <row r="29" spans="2:28" s="31" customFormat="1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13"/>
      <c r="Y29" s="13"/>
      <c r="Z29" s="13"/>
    </row>
    <row r="30" spans="2:28" s="31" customFormat="1" ht="72.75" customHeight="1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13"/>
      <c r="Y30" s="13"/>
      <c r="Z30" s="13"/>
    </row>
    <row r="31" spans="2:28" s="31" customForma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13"/>
      <c r="Y31" s="13"/>
      <c r="Z31" s="13"/>
    </row>
    <row r="32" spans="2:28" s="31" customFormat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13"/>
      <c r="Y32" s="13"/>
      <c r="Z32" s="13"/>
    </row>
    <row r="33" spans="2:26" s="31" customFormat="1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13"/>
      <c r="Y33" s="13"/>
      <c r="Z33" s="13"/>
    </row>
    <row r="34" spans="2:26" s="31" customFormat="1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13"/>
      <c r="Y34" s="13"/>
      <c r="Z34" s="13"/>
    </row>
    <row r="35" spans="2:26" s="31" customFormat="1" ht="25.5" customHeight="1" x14ac:dyDescent="0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13"/>
      <c r="Y35" s="13"/>
      <c r="Z35" s="13"/>
    </row>
    <row r="36" spans="2:26" s="31" customFormat="1" ht="30" customHeight="1" x14ac:dyDescent="0.25">
      <c r="B36" s="65" t="s">
        <v>6</v>
      </c>
      <c r="C36" s="65"/>
      <c r="D36" s="65"/>
      <c r="E36" s="65"/>
      <c r="F36" s="65"/>
      <c r="G36" s="65"/>
      <c r="H36" s="6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13"/>
      <c r="Y36" s="13"/>
      <c r="Z36" s="13"/>
    </row>
    <row r="37" spans="2:26" s="31" customFormat="1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  <c r="Q37" s="6"/>
      <c r="R37" s="6"/>
      <c r="S37" s="6"/>
      <c r="T37" s="6"/>
      <c r="U37" s="6"/>
      <c r="V37" s="6"/>
      <c r="W37" s="6"/>
      <c r="X37" s="13"/>
      <c r="Y37" s="13"/>
      <c r="Z37" s="13"/>
    </row>
    <row r="38" spans="2:26" s="3" customFormat="1" x14ac:dyDescent="0.25">
      <c r="B38" s="5"/>
      <c r="C38" s="47" t="s">
        <v>2</v>
      </c>
      <c r="D38" s="5"/>
      <c r="E38" s="5"/>
      <c r="F38" s="5"/>
      <c r="G38" s="5"/>
      <c r="H38" s="5"/>
      <c r="I38" s="47"/>
      <c r="J38" s="47" t="s">
        <v>3</v>
      </c>
      <c r="K38" s="47"/>
      <c r="L38" s="47"/>
      <c r="M38" s="5"/>
      <c r="N38" s="5"/>
      <c r="O38" s="74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2:26" s="3" customFormat="1" x14ac:dyDescent="0.25">
      <c r="B39" s="5"/>
      <c r="C39" s="48">
        <f>C5</f>
        <v>2016</v>
      </c>
      <c r="D39" s="48">
        <f>F5</f>
        <v>2017</v>
      </c>
      <c r="E39" s="5">
        <f>I5</f>
        <v>2018</v>
      </c>
      <c r="F39" s="7">
        <v>2019</v>
      </c>
      <c r="G39" s="5">
        <v>2020</v>
      </c>
      <c r="H39" s="1"/>
      <c r="I39" s="48"/>
      <c r="J39" s="48">
        <f>C5</f>
        <v>2016</v>
      </c>
      <c r="K39" s="48">
        <f>F5</f>
        <v>2017</v>
      </c>
      <c r="L39" s="48">
        <f>I5</f>
        <v>2018</v>
      </c>
      <c r="M39" s="7">
        <v>2019</v>
      </c>
      <c r="N39" s="48">
        <v>2020</v>
      </c>
      <c r="O39" s="39"/>
      <c r="P39" s="39"/>
      <c r="Q39" s="39"/>
      <c r="R39" s="39"/>
      <c r="S39" s="39"/>
      <c r="T39" s="6"/>
      <c r="U39" s="6"/>
      <c r="V39" s="6"/>
    </row>
    <row r="40" spans="2:26" s="3" customFormat="1" x14ac:dyDescent="0.25">
      <c r="B40" s="5" t="s">
        <v>1</v>
      </c>
      <c r="C40" s="49">
        <f>C7/E7</f>
        <v>0.92313314667418378</v>
      </c>
      <c r="D40" s="49">
        <f>F7/H7</f>
        <v>0.9279675469441292</v>
      </c>
      <c r="E40" s="49">
        <f>I7/K7</f>
        <v>0.73925770000152169</v>
      </c>
      <c r="F40" s="49">
        <f>L7/N7</f>
        <v>0.84138334945571835</v>
      </c>
      <c r="G40" s="49">
        <f>O7/Q7</f>
        <v>0.86944775287058207</v>
      </c>
      <c r="H40" s="1"/>
      <c r="I40" s="5" t="s">
        <v>1</v>
      </c>
      <c r="J40" s="49">
        <f>C8/E8</f>
        <v>0.68116010544686778</v>
      </c>
      <c r="K40" s="49">
        <f>F8/H8</f>
        <v>0.90777397788101444</v>
      </c>
      <c r="L40" s="49">
        <f>I8/K8</f>
        <v>0.83662690158370867</v>
      </c>
      <c r="M40" s="49">
        <f>L8/N8</f>
        <v>0.85949320923787509</v>
      </c>
      <c r="N40" s="49">
        <f>O8/Q8</f>
        <v>0.60727814627041221</v>
      </c>
      <c r="O40" s="40"/>
      <c r="P40" s="40"/>
      <c r="Q40" s="40"/>
      <c r="R40" s="40"/>
      <c r="S40" s="40"/>
      <c r="T40" s="6"/>
      <c r="U40" s="6"/>
      <c r="V40" s="6"/>
    </row>
    <row r="41" spans="2:26" s="3" customFormat="1" x14ac:dyDescent="0.25">
      <c r="B41" s="5" t="s">
        <v>0</v>
      </c>
      <c r="C41" s="49">
        <f>D7/E7</f>
        <v>7.6866853325816109E-2</v>
      </c>
      <c r="D41" s="49">
        <f>G7/H7</f>
        <v>7.203245305587086E-2</v>
      </c>
      <c r="E41" s="49">
        <f>J7/K7</f>
        <v>0.26074229999847831</v>
      </c>
      <c r="F41" s="49">
        <f>M7/N7</f>
        <v>0.15861665054428173</v>
      </c>
      <c r="G41" s="49">
        <f>P7/Q7</f>
        <v>0.1305522471294179</v>
      </c>
      <c r="H41" s="1"/>
      <c r="I41" s="5" t="s">
        <v>0</v>
      </c>
      <c r="J41" s="49">
        <f>D8/E8</f>
        <v>0.31883989455313227</v>
      </c>
      <c r="K41" s="49">
        <f>G8/H8</f>
        <v>9.2226022118985604E-2</v>
      </c>
      <c r="L41" s="49">
        <f>J8/K8</f>
        <v>0.16337309841629127</v>
      </c>
      <c r="M41" s="49">
        <f>M8/N8</f>
        <v>0.14050679076212488</v>
      </c>
      <c r="N41" s="49">
        <f>P8/Q8</f>
        <v>0.39272185372958779</v>
      </c>
      <c r="O41" s="40"/>
      <c r="P41" s="40"/>
      <c r="Q41" s="40"/>
      <c r="R41" s="40"/>
      <c r="S41" s="40"/>
      <c r="T41" s="6"/>
      <c r="U41" s="6"/>
      <c r="V41" s="6"/>
    </row>
    <row r="42" spans="2:26" s="31" customFormat="1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  <c r="Q42" s="6"/>
      <c r="R42" s="6"/>
      <c r="S42" s="6"/>
      <c r="T42" s="6"/>
      <c r="U42" s="6"/>
      <c r="V42" s="6"/>
      <c r="W42" s="6"/>
      <c r="X42" s="13"/>
      <c r="Y42" s="13"/>
      <c r="Z42" s="13"/>
    </row>
    <row r="43" spans="2:26" s="31" customFormat="1" x14ac:dyDescent="0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13"/>
      <c r="Y43" s="13"/>
      <c r="Z43" s="13"/>
    </row>
    <row r="44" spans="2:26" s="31" customFormat="1" x14ac:dyDescent="0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13"/>
      <c r="Y44" s="13"/>
      <c r="Z44" s="13"/>
    </row>
    <row r="45" spans="2:26" s="31" customFormat="1" x14ac:dyDescent="0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13"/>
      <c r="Y45" s="13"/>
      <c r="Z45" s="13"/>
    </row>
    <row r="46" spans="2:26" s="31" customFormat="1" x14ac:dyDescent="0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3"/>
      <c r="Y46" s="13"/>
      <c r="Z46" s="13"/>
    </row>
    <row r="47" spans="2:26" s="31" customFormat="1" x14ac:dyDescent="0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13"/>
      <c r="Y47" s="13"/>
      <c r="Z47" s="13"/>
    </row>
    <row r="48" spans="2:26" s="31" customFormat="1" x14ac:dyDescent="0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13"/>
      <c r="Y48" s="13"/>
      <c r="Z48" s="13"/>
    </row>
    <row r="49" spans="2:26" s="31" customFormat="1" x14ac:dyDescent="0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13"/>
      <c r="Y49" s="13"/>
      <c r="Z49" s="13"/>
    </row>
    <row r="50" spans="2:26" s="31" customFormat="1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13"/>
      <c r="Y50" s="13"/>
      <c r="Z50" s="13"/>
    </row>
    <row r="51" spans="2:26" s="31" customFormat="1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13"/>
      <c r="Y51" s="13"/>
      <c r="Z51" s="13"/>
    </row>
    <row r="52" spans="2:26" s="31" customFormat="1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13"/>
      <c r="Y52" s="13"/>
      <c r="Z52" s="13"/>
    </row>
    <row r="53" spans="2:26" s="31" customFormat="1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13"/>
      <c r="Y53" s="13"/>
      <c r="Z53" s="13"/>
    </row>
    <row r="54" spans="2:26" s="31" customFormat="1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13"/>
      <c r="Y54" s="13"/>
      <c r="Z54" s="13"/>
    </row>
    <row r="55" spans="2:26" s="31" customFormat="1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13"/>
      <c r="Y55" s="13"/>
      <c r="Z55" s="13"/>
    </row>
    <row r="56" spans="2:26" s="31" customFormat="1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13"/>
      <c r="Y56" s="13"/>
      <c r="Z56" s="13"/>
    </row>
    <row r="57" spans="2:26" s="31" customFormat="1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13"/>
      <c r="Y57" s="13"/>
      <c r="Z57" s="13"/>
    </row>
    <row r="58" spans="2:26" s="31" customFormat="1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13"/>
      <c r="Y58" s="13"/>
      <c r="Z58" s="13"/>
    </row>
    <row r="59" spans="2:26" s="31" customFormat="1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13"/>
      <c r="Y59" s="13"/>
      <c r="Z59" s="13"/>
    </row>
    <row r="60" spans="2:26" s="31" customFormat="1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13"/>
      <c r="Y60" s="13"/>
      <c r="Z60" s="13"/>
    </row>
    <row r="61" spans="2:26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5"/>
      <c r="Y61" s="5"/>
      <c r="Z61" s="5"/>
    </row>
    <row r="62" spans="2:26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5"/>
      <c r="Y62" s="5"/>
      <c r="Z62" s="5"/>
    </row>
    <row r="63" spans="2:26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5"/>
      <c r="Y63" s="5"/>
      <c r="Z63" s="5"/>
    </row>
    <row r="64" spans="2:26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5"/>
      <c r="Y64" s="5"/>
      <c r="Z64" s="5"/>
    </row>
    <row r="65" spans="2:26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5"/>
      <c r="Y65" s="5"/>
      <c r="Z65" s="5"/>
    </row>
    <row r="66" spans="2:26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5"/>
      <c r="Y66" s="5"/>
      <c r="Z66" s="5"/>
    </row>
    <row r="67" spans="2:26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5"/>
      <c r="Y67" s="5"/>
      <c r="Z67" s="5"/>
    </row>
    <row r="68" spans="2:26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5"/>
      <c r="Y68" s="5"/>
      <c r="Z68" s="5"/>
    </row>
    <row r="69" spans="2:26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5"/>
      <c r="Y69" s="5"/>
      <c r="Z69" s="5"/>
    </row>
    <row r="70" spans="2:26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5"/>
      <c r="Y70" s="5"/>
      <c r="Z70" s="5"/>
    </row>
    <row r="71" spans="2:26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5"/>
      <c r="Y71" s="5"/>
      <c r="Z71" s="5"/>
    </row>
    <row r="72" spans="2:26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5"/>
      <c r="Y72" s="5"/>
      <c r="Z72" s="5"/>
    </row>
    <row r="73" spans="2:26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5"/>
      <c r="Y73" s="5"/>
      <c r="Z73" s="5"/>
    </row>
    <row r="74" spans="2:26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5"/>
      <c r="Y74" s="5"/>
      <c r="Z74" s="5"/>
    </row>
    <row r="75" spans="2:26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5"/>
      <c r="Y75" s="5"/>
      <c r="Z75" s="5"/>
    </row>
    <row r="76" spans="2:26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5"/>
      <c r="Y76" s="5"/>
      <c r="Z76" s="5"/>
    </row>
    <row r="77" spans="2:26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5"/>
      <c r="Y77" s="5"/>
      <c r="Z77" s="5"/>
    </row>
    <row r="78" spans="2:26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5"/>
      <c r="Y78" s="5"/>
      <c r="Z78" s="5"/>
    </row>
    <row r="79" spans="2:26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5"/>
      <c r="Y79" s="5"/>
      <c r="Z79" s="5"/>
    </row>
    <row r="80" spans="2:26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5"/>
      <c r="Y80" s="5"/>
      <c r="Z80" s="5"/>
    </row>
    <row r="81" spans="2:26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5"/>
      <c r="Y81" s="5"/>
      <c r="Z81" s="5"/>
    </row>
    <row r="82" spans="2:26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5"/>
      <c r="Y82" s="5"/>
      <c r="Z82" s="5"/>
    </row>
    <row r="83" spans="2:26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5"/>
      <c r="Y83" s="5"/>
      <c r="Z83" s="5"/>
    </row>
    <row r="84" spans="2:26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5"/>
      <c r="Y84" s="5"/>
      <c r="Z84" s="5"/>
    </row>
    <row r="85" spans="2:26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5"/>
      <c r="Y85" s="5"/>
      <c r="Z85" s="5"/>
    </row>
    <row r="86" spans="2:26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5"/>
      <c r="Y86" s="5"/>
      <c r="Z86" s="5"/>
    </row>
    <row r="87" spans="2:26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5"/>
      <c r="Y87" s="5"/>
      <c r="Z87" s="5"/>
    </row>
    <row r="88" spans="2:26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5"/>
      <c r="Y88" s="5"/>
      <c r="Z88" s="5"/>
    </row>
    <row r="89" spans="2:26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5"/>
      <c r="Y89" s="5"/>
      <c r="Z89" s="5"/>
    </row>
    <row r="90" spans="2:26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5"/>
      <c r="Y90" s="5"/>
      <c r="Z90" s="5"/>
    </row>
    <row r="91" spans="2:2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5"/>
      <c r="Y91" s="5"/>
      <c r="Z91" s="5"/>
    </row>
    <row r="92" spans="2:26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5"/>
      <c r="Y92" s="5"/>
      <c r="Z92" s="5"/>
    </row>
    <row r="93" spans="2:26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5"/>
      <c r="Y93" s="5"/>
      <c r="Z93" s="5"/>
    </row>
    <row r="94" spans="2:26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5"/>
      <c r="Y94" s="5"/>
      <c r="Z94" s="5"/>
    </row>
    <row r="95" spans="2:26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5"/>
      <c r="Y95" s="5"/>
      <c r="Z95" s="5"/>
    </row>
    <row r="96" spans="2:26" x14ac:dyDescent="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5"/>
      <c r="Y96" s="5"/>
      <c r="Z96" s="5"/>
    </row>
    <row r="97" spans="2:26" x14ac:dyDescent="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5"/>
      <c r="Y97" s="5"/>
      <c r="Z97" s="5"/>
    </row>
    <row r="98" spans="2:26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5"/>
      <c r="Y98" s="5"/>
      <c r="Z98" s="5"/>
    </row>
    <row r="99" spans="2:26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5"/>
      <c r="Y99" s="5"/>
      <c r="Z99" s="5"/>
    </row>
    <row r="100" spans="2:26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5"/>
      <c r="Y100" s="5"/>
      <c r="Z100" s="5"/>
    </row>
    <row r="101" spans="2:26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5"/>
      <c r="Y101" s="5"/>
      <c r="Z101" s="5"/>
    </row>
    <row r="102" spans="2:26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5"/>
      <c r="Y102" s="5"/>
      <c r="Z102" s="5"/>
    </row>
    <row r="103" spans="2:26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5"/>
      <c r="Y103" s="5"/>
      <c r="Z103" s="5"/>
    </row>
    <row r="104" spans="2:26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5"/>
      <c r="Y104" s="5"/>
      <c r="Z104" s="5"/>
    </row>
    <row r="105" spans="2:26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5"/>
      <c r="Y105" s="5"/>
      <c r="Z105" s="5"/>
    </row>
    <row r="106" spans="2:26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5"/>
      <c r="Y106" s="5"/>
      <c r="Z106" s="5"/>
    </row>
    <row r="107" spans="2:26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5"/>
      <c r="Y107" s="5"/>
      <c r="Z107" s="5"/>
    </row>
    <row r="108" spans="2:26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5"/>
      <c r="Y108" s="5"/>
      <c r="Z108" s="5"/>
    </row>
    <row r="109" spans="2:26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5"/>
      <c r="Y109" s="5"/>
      <c r="Z109" s="5"/>
    </row>
    <row r="110" spans="2:26" x14ac:dyDescent="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5"/>
      <c r="Y110" s="5"/>
      <c r="Z110" s="5"/>
    </row>
    <row r="111" spans="2:26" x14ac:dyDescent="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5"/>
      <c r="Y111" s="5"/>
      <c r="Z111" s="5"/>
    </row>
    <row r="112" spans="2:26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</sheetData>
  <mergeCells count="9">
    <mergeCell ref="O5:Q5"/>
    <mergeCell ref="L5:N5"/>
    <mergeCell ref="B36:H36"/>
    <mergeCell ref="I5:K5"/>
    <mergeCell ref="F5:H5"/>
    <mergeCell ref="C20:E20"/>
    <mergeCell ref="J20:N20"/>
    <mergeCell ref="B5:B6"/>
    <mergeCell ref="C5:E5"/>
  </mergeCells>
  <pageMargins left="0.9055118110236221" right="0.15748031496062992" top="0.27559055118110237" bottom="0.16" header="0" footer="0"/>
  <pageSetup paperSize="9" scale="74" orientation="landscape" r:id="rId1"/>
  <headerFooter alignWithMargins="0"/>
  <drawing r:id="rId2"/>
  <webPublishItems count="10">
    <webPublishItem id="4698" divId="2_5_1_4698" sourceType="range" sourceRef="A1:X57" destinationFile="\\gpaq\gpaqssl\lldades\indicadors\2017\2_5_1.htm"/>
    <webPublishItem id="22072" divId="2_5_1_22072" sourceType="range" sourceRef="A3:Q57" destinationFile="\\gpaq\gpaqssl\lldades\indicadors\2018\2_5_1.htm"/>
    <webPublishItem id="6774" divId="2_5_1_6774" sourceType="range" sourceRef="A3:R57" destinationFile="\\reid\inetpub\gpaqssl\lldades\indicadors\2020\2_5_1.htm"/>
    <webPublishItem id="9672" divId="2_5_1_9672" sourceType="range" sourceRef="A3:U57" destinationFile="\\reid\inetpub\gpaqssl\lldades\indicadors\2019\2_5_1.htm"/>
    <webPublishItem id="27351" divId="2_5_1_27351" sourceType="range" sourceRef="A3:X57" destinationFile="\\gpaq\gpaqssl\lldades\indicadors\2018\2_5_1.htm"/>
    <webPublishItem id="14423" divId="2_5_1_14423" sourceType="range" sourceRef="A3:Y57" destinationFile="\\gpaq\gpaqssl\lldades\indicadors\2018\2_5_1.htm"/>
    <webPublishItem id="24932" divId="2_5_1_24932" sourceType="range" sourceRef="A4:X57" destinationFile="\\gpaq\gpaqssl\lldades\indicadors\2018\2_5_1.htm"/>
    <webPublishItem id="8371" divId="2_5_1_8371" sourceType="range" sourceRef="A4:X58" destinationFile="\\gpaq\gpaqssl\lldades\indicadors\2018\2_5_1.htm"/>
    <webPublishItem id="5277" divId="2_5_1_5277" sourceType="range" sourceRef="A4:AA57" destinationFile="\\gpaq\gpaqssl\lldades\indicadors\2016\2_5_1.htm"/>
    <webPublishItem id="13475" divId="2_5_1_13475" sourceType="range" sourceRef="A4:AA60" destinationFile="G:\GPAQ\GPAQ-COMU\Estadístiques internes\LLIBREDA\Lldades 2017\apartats\Per penjar\2015\2_5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251</vt:lpstr>
      <vt:lpstr>'251'!Àrea_d'impressió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2011-09-02T11:22:01Z</cp:lastPrinted>
  <dcterms:created xsi:type="dcterms:W3CDTF">2011-09-02T07:33:06Z</dcterms:created>
  <dcterms:modified xsi:type="dcterms:W3CDTF">2022-03-14T08:39:37Z</dcterms:modified>
</cp:coreProperties>
</file>